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목차" sheetId="2" state="visible" r:id="rId4"/>
    <sheet name="01 올해달력" sheetId="3" state="visible" r:id="rId5"/>
    <sheet name="02 우리해당" sheetId="4" state="visible" r:id="rId6"/>
    <sheet name="03 신고기록" sheetId="5" state="visible" r:id="rId7"/>
    <sheet name="04 부가세예치" sheetId="6" state="visible" r:id="rId8"/>
    <sheet name="05 원천세대장" sheetId="7" state="visible" r:id="rId9"/>
    <sheet name="06 가산세" sheetId="8" state="visible" r:id="rId10"/>
    <sheet name="07 어디서하나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<sst xmlns="http://schemas.openxmlformats.org/spreadsheetml/2006/main" count="333" uniqueCount="296">
  <si>
    <t xml:space="preserve">사용법</t>
  </si>
  <si>
    <r>
      <rPr>
        <i val="true"/>
        <sz val="9"/>
        <color rgb="FF6B6B70"/>
        <rFont val="Noto Sans CJK SC"/>
        <family val="2"/>
      </rPr>
      <t xml:space="preserve">사업자 세금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신고 달력 </t>
    </r>
    <r>
      <rPr>
        <i val="true"/>
        <sz val="9"/>
        <color rgb="FF6B6B70"/>
        <rFont val="Arial"/>
        <family val="0"/>
        <charset val="1"/>
      </rPr>
      <t xml:space="preserve">7</t>
    </r>
    <r>
      <rPr>
        <i val="true"/>
        <sz val="9"/>
        <color rgb="FF6B6B70"/>
        <rFont val="Noto Sans CJK SC"/>
        <family val="2"/>
      </rPr>
      <t xml:space="preserve">종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</si>
  <si>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</si>
  <si>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①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02 </t>
    </r>
    <r>
      <rPr>
        <sz val="10"/>
        <color rgb="FF111114"/>
        <rFont val="Noto Sans CJK SC"/>
        <family val="2"/>
      </rPr>
      <t xml:space="preserve">우리해당」의 아홉 질문에 먼저 답합니다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우리가 볼 줄이 정해집니다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</si>
  <si>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②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01 </t>
    </r>
    <r>
      <rPr>
        <sz val="10"/>
        <color rgb="FF111114"/>
        <rFont val="Noto Sans CJK SC"/>
        <family val="2"/>
      </rPr>
      <t xml:space="preserve">올해달력」에 기준 연도를 넣습니다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날짜와 남은 날이 자동으로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</si>
  <si>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③ </t>
    </r>
    <r>
      <rPr>
        <sz val="10"/>
        <color rgb="FF111114"/>
        <rFont val="Noto Sans CJK SC"/>
        <family val="2"/>
      </rPr>
      <t xml:space="preserve">매출이 들어올 때마다 「</t>
    </r>
    <r>
      <rPr>
        <sz val="10"/>
        <color rgb="FF111114"/>
        <rFont val="Arial"/>
        <family val="0"/>
        <charset val="1"/>
      </rPr>
      <t xml:space="preserve">04 </t>
    </r>
    <r>
      <rPr>
        <sz val="10"/>
        <color rgb="FF111114"/>
        <rFont val="Noto Sans CJK SC"/>
        <family val="2"/>
      </rPr>
      <t xml:space="preserve">부가세예치」에 한 줄씩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분기 말에 낼 돈이 쌓입니다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</si>
  <si>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④ </t>
    </r>
    <r>
      <rPr>
        <sz val="10"/>
        <color rgb="FF111114"/>
        <rFont val="Noto Sans CJK SC"/>
        <family val="2"/>
      </rPr>
      <t xml:space="preserve">프리랜서에게 돈을 줄 때마다 「</t>
    </r>
    <r>
      <rPr>
        <sz val="10"/>
        <color rgb="FF111114"/>
        <rFont val="Arial"/>
        <family val="0"/>
        <charset val="1"/>
      </rPr>
      <t xml:space="preserve">05 </t>
    </r>
    <r>
      <rPr>
        <sz val="10"/>
        <color rgb="FF111114"/>
        <rFont val="Noto Sans CJK SC"/>
        <family val="2"/>
      </rPr>
      <t xml:space="preserve">원천세대장」에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다음 달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일에 이대로 신고합니다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</si>
  <si>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⑤ </t>
    </r>
    <r>
      <rPr>
        <sz val="10"/>
        <color rgb="FF111114"/>
        <rFont val="Noto Sans CJK SC"/>
        <family val="2"/>
      </rPr>
      <t xml:space="preserve">신고를 마치면 「</t>
    </r>
    <r>
      <rPr>
        <sz val="10"/>
        <color rgb="FF111114"/>
        <rFont val="Arial"/>
        <family val="0"/>
        <charset val="1"/>
      </rPr>
      <t xml:space="preserve">03 </t>
    </r>
    <r>
      <rPr>
        <sz val="10"/>
        <color rgb="FF111114"/>
        <rFont val="Noto Sans CJK SC"/>
        <family val="2"/>
      </rPr>
      <t xml:space="preserve">신고기록」에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다음 해에 그대로 따라 하시면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</si>
  <si>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⑥ </t>
    </r>
    <r>
      <rPr>
        <sz val="10"/>
        <color rgb="FF111114"/>
        <rFont val="Noto Sans CJK SC"/>
        <family val="2"/>
      </rPr>
      <t xml:space="preserve">늦었을 때 얼마나 더 내는지는 「</t>
    </r>
    <r>
      <rPr>
        <sz val="10"/>
        <color rgb="FF111114"/>
        <rFont val="Arial"/>
        <family val="0"/>
        <charset val="1"/>
      </rPr>
      <t xml:space="preserve">06 </t>
    </r>
    <r>
      <rPr>
        <sz val="10"/>
        <color rgb="FF111114"/>
        <rFont val="Noto Sans CJK SC"/>
        <family val="2"/>
      </rPr>
      <t xml:space="preserve">가산세」에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</si>
  <si>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</si>
  <si>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</si>
  <si>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</si>
  <si>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</si>
  <si>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</si>
  <si>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</si>
  <si>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</si>
  <si>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</si>
  <si>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</si>
  <si>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</si>
  <si>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</si>
  <si>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</si>
  <si>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</si>
  <si>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</si>
  <si>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</si>
  <si>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</si>
  <si>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</si>
  <si>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</si>
  <si>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</si>
  <si>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</si>
  <si>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</si>
  <si>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</si>
  <si>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Noto Sans CJK SC"/>
        <family val="2"/>
      </rPr>
      <t xml:space="preserve">이 시트는 세무 대리나 세무 자문이 아닙니다</t>
    </r>
    <r>
      <rPr>
        <b val="true"/>
        <sz val="12"/>
        <color rgb="FF111114"/>
        <rFont val="Arial"/>
        <family val="0"/>
        <charset val="1"/>
      </rPr>
      <t xml:space="preserve">. </t>
    </r>
    <r>
      <rPr>
        <b val="true"/>
        <sz val="12"/>
        <color rgb="FF111114"/>
        <rFont val="Noto Sans CJK SC"/>
        <family val="2"/>
      </rPr>
      <t xml:space="preserve">신고 전에 홈택스와 각 공단 안내에서 확인하십시오</t>
    </r>
    <r>
      <rPr>
        <b val="true"/>
        <sz val="12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</si>
  <si>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기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</si>
  <si>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</si>
  <si>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</t>
    </r>
  </si>
  <si>
    <t xml:space="preserve">·  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</si>
  <si>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토</t>
    </r>
  </si>
  <si>
    <t xml:space="preserve">· ·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</si>
  <si>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일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</si>
  <si>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공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</si>
  <si>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휴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</si>
  <si>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면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</si>
  <si>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</si>
  <si>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</si>
  <si>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</si>
  <si>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영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</si>
  <si>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업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</si>
  <si>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</si>
  <si>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지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</si>
  <si>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입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</si>
  <si>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니</t>
    </r>
  </si>
  <si>
    <t xml:space="preserve">· (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</si>
  <si>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국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</si>
  <si>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세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</si>
  <si>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본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</si>
  <si>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법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</si>
  <si>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제</t>
    </r>
  </si>
  <si>
    <t xml:space="preserve">· 5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</si>
  <si>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조</t>
    </r>
  </si>
  <si>
    <t xml:space="preserve">· )</t>
  </si>
  <si>
    <t xml:space="preserve">· .</t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</si>
  <si>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</si>
  <si>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</si>
  <si>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</si>
  <si>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</si>
  <si>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</si>
  <si>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</si>
  <si>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</si>
  <si>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목차</t>
  </si>
  <si>
    <r>
      <rPr>
        <i val="true"/>
        <sz val="9"/>
        <color rgb="FF6B6B70"/>
        <rFont val="Noto Sans CJK SC"/>
        <family val="2"/>
      </rPr>
      <t xml:space="preserve">사업자 세금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신고 달력 </t>
    </r>
    <r>
      <rPr>
        <i val="true"/>
        <sz val="9"/>
        <color rgb="FF6B6B70"/>
        <rFont val="Arial"/>
        <family val="0"/>
        <charset val="1"/>
      </rPr>
      <t xml:space="preserve">7</t>
    </r>
    <r>
      <rPr>
        <i val="true"/>
        <sz val="9"/>
        <color rgb="FF6B6B70"/>
        <rFont val="Noto Sans CJK SC"/>
        <family val="2"/>
      </rPr>
      <t xml:space="preserve">종</t>
    </r>
  </si>
  <si>
    <t xml:space="preserve">#</t>
  </si>
  <si>
    <t xml:space="preserve">탭</t>
  </si>
  <si>
    <t xml:space="preserve">여기서 하는 일</t>
  </si>
  <si>
    <r>
      <rPr>
        <b val="true"/>
        <sz val="10"/>
        <color rgb="FF111114"/>
        <rFont val="Arial"/>
        <family val="0"/>
        <charset val="1"/>
      </rPr>
      <t xml:space="preserve">01 </t>
    </r>
    <r>
      <rPr>
        <b val="true"/>
        <sz val="10"/>
        <color rgb="FF111114"/>
        <rFont val="Noto Sans CJK SC"/>
        <family val="2"/>
      </rPr>
      <t xml:space="preserve">올해달력</t>
    </r>
  </si>
  <si>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년치 신고 </t>
    </r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건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기준 연도를 넣으면 날짜와 남은 날이 나옵니다</t>
    </r>
  </si>
  <si>
    <r>
      <rPr>
        <b val="true"/>
        <sz val="10"/>
        <color rgb="FF111114"/>
        <rFont val="Arial"/>
        <family val="0"/>
        <charset val="1"/>
      </rPr>
      <t xml:space="preserve">02 </t>
    </r>
    <r>
      <rPr>
        <b val="true"/>
        <sz val="10"/>
        <color rgb="FF111114"/>
        <rFont val="Noto Sans CJK SC"/>
        <family val="2"/>
      </rPr>
      <t xml:space="preserve">우리해당</t>
    </r>
  </si>
  <si>
    <r>
      <rPr>
        <sz val="10"/>
        <color rgb="FF111114"/>
        <rFont val="Noto Sans CJK SC"/>
        <family val="2"/>
      </rPr>
      <t xml:space="preserve">법인인지 개인인지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직원이 있는지에 따라 볼 줄이 달라집니다</t>
    </r>
  </si>
  <si>
    <r>
      <rPr>
        <b val="true"/>
        <sz val="10"/>
        <color rgb="FF111114"/>
        <rFont val="Arial"/>
        <family val="0"/>
        <charset val="1"/>
      </rPr>
      <t xml:space="preserve">03 </t>
    </r>
    <r>
      <rPr>
        <b val="true"/>
        <sz val="10"/>
        <color rgb="FF111114"/>
        <rFont val="Noto Sans CJK SC"/>
        <family val="2"/>
      </rPr>
      <t xml:space="preserve">신고기록</t>
    </r>
  </si>
  <si>
    <r>
      <rPr>
        <sz val="10"/>
        <color rgb="FF111114"/>
        <rFont val="Noto Sans CJK SC"/>
        <family val="2"/>
      </rPr>
      <t xml:space="preserve">낸 것을 </t>
    </r>
    <r>
      <rPr>
        <sz val="10"/>
        <color rgb="FF111114"/>
        <rFont val="Arial"/>
        <family val="0"/>
        <charset val="1"/>
      </rPr>
      <t xml:space="preserve">40</t>
    </r>
    <r>
      <rPr>
        <sz val="10"/>
        <color rgb="FF111114"/>
        <rFont val="Noto Sans CJK SC"/>
        <family val="2"/>
      </rPr>
      <t xml:space="preserve">건까지 기록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기한을 지켰는지 자동 판정</t>
    </r>
  </si>
  <si>
    <r>
      <rPr>
        <b val="true"/>
        <sz val="10"/>
        <color rgb="FF111114"/>
        <rFont val="Arial"/>
        <family val="0"/>
        <charset val="1"/>
      </rPr>
      <t xml:space="preserve">04 </t>
    </r>
    <r>
      <rPr>
        <b val="true"/>
        <sz val="10"/>
        <color rgb="FF111114"/>
        <rFont val="Noto Sans CJK SC"/>
        <family val="2"/>
      </rPr>
      <t xml:space="preserve">부가세예치</t>
    </r>
  </si>
  <si>
    <r>
      <rPr>
        <sz val="10"/>
        <color rgb="FF111114"/>
        <rFont val="Noto Sans CJK SC"/>
        <family val="2"/>
      </rPr>
      <t xml:space="preserve">매출 </t>
    </r>
    <r>
      <rPr>
        <sz val="10"/>
        <color rgb="FF111114"/>
        <rFont val="Arial"/>
        <family val="0"/>
        <charset val="1"/>
      </rPr>
      <t xml:space="preserve">40</t>
    </r>
    <r>
      <rPr>
        <sz val="10"/>
        <color rgb="FF111114"/>
        <rFont val="Noto Sans CJK SC"/>
        <family val="2"/>
      </rPr>
      <t xml:space="preserve">건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받은 돈에서 떼어 둘 부가세가 자동으로 쌓입니다</t>
    </r>
  </si>
  <si>
    <r>
      <rPr>
        <b val="true"/>
        <sz val="10"/>
        <color rgb="FF111114"/>
        <rFont val="Arial"/>
        <family val="0"/>
        <charset val="1"/>
      </rPr>
      <t xml:space="preserve">05 </t>
    </r>
    <r>
      <rPr>
        <b val="true"/>
        <sz val="10"/>
        <color rgb="FF111114"/>
        <rFont val="Noto Sans CJK SC"/>
        <family val="2"/>
      </rPr>
      <t xml:space="preserve">원천세대장</t>
    </r>
  </si>
  <si>
    <r>
      <rPr>
        <sz val="10"/>
        <color rgb="FF111114"/>
        <rFont val="Noto Sans CJK SC"/>
        <family val="2"/>
      </rPr>
      <t xml:space="preserve">지급 </t>
    </r>
    <r>
      <rPr>
        <sz val="10"/>
        <color rgb="FF111114"/>
        <rFont val="Arial"/>
        <family val="0"/>
        <charset val="1"/>
      </rPr>
      <t xml:space="preserve">40</t>
    </r>
    <r>
      <rPr>
        <sz val="10"/>
        <color rgb="FF111114"/>
        <rFont val="Noto Sans CJK SC"/>
        <family val="2"/>
      </rPr>
      <t xml:space="preserve">건</t>
    </r>
    <r>
      <rPr>
        <sz val="10"/>
        <color rgb="FF111114"/>
        <rFont val="Arial"/>
        <family val="0"/>
        <charset val="1"/>
      </rPr>
      <t xml:space="preserve">. 3.3%</t>
    </r>
    <r>
      <rPr>
        <sz val="10"/>
        <color rgb="FF111114"/>
        <rFont val="Noto Sans CJK SC"/>
        <family val="2"/>
      </rPr>
      <t xml:space="preserve">와 </t>
    </r>
    <r>
      <rPr>
        <sz val="10"/>
        <color rgb="FF111114"/>
        <rFont val="Arial"/>
        <family val="0"/>
        <charset val="1"/>
      </rPr>
      <t xml:space="preserve">8.8%</t>
    </r>
    <r>
      <rPr>
        <sz val="10"/>
        <color rgb="FF111114"/>
        <rFont val="Noto Sans CJK SC"/>
        <family val="2"/>
      </rPr>
      <t xml:space="preserve">를 자동으로 계산합니다</t>
    </r>
  </si>
  <si>
    <r>
      <rPr>
        <b val="true"/>
        <sz val="10"/>
        <color rgb="FF111114"/>
        <rFont val="Arial"/>
        <family val="0"/>
        <charset val="1"/>
      </rPr>
      <t xml:space="preserve">06 </t>
    </r>
    <r>
      <rPr>
        <b val="true"/>
        <sz val="10"/>
        <color rgb="FF111114"/>
        <rFont val="Noto Sans CJK SC"/>
        <family val="2"/>
      </rPr>
      <t xml:space="preserve">가산세</t>
    </r>
  </si>
  <si>
    <t xml:space="preserve">늦으면 얼마나 더 내는지 아홉 가지</t>
  </si>
  <si>
    <r>
      <rPr>
        <b val="true"/>
        <sz val="10"/>
        <color rgb="FF111114"/>
        <rFont val="Arial"/>
        <family val="0"/>
        <charset val="1"/>
      </rPr>
      <t xml:space="preserve">07 </t>
    </r>
    <r>
      <rPr>
        <b val="true"/>
        <sz val="10"/>
        <color rgb="FF111114"/>
        <rFont val="Noto Sans CJK SC"/>
        <family val="2"/>
      </rPr>
      <t xml:space="preserve">어디서하나</t>
    </r>
  </si>
  <si>
    <t xml:space="preserve">홈택스인지 위택스인지 공단인지 열 가지</t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</si>
  <si>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</si>
  <si>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</si>
  <si>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</si>
  <si>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</si>
  <si>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</si>
  <si>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</si>
  <si>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</si>
  <si>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</si>
  <si>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</si>
  <si>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올해 신고 달력</t>
  </si>
  <si>
    <t xml:space="preserve">기준 연도를 넣으면 날짜와 남은 날이 자동으로 나옵니다</t>
  </si>
  <si>
    <t xml:space="preserve">기준 연도</t>
  </si>
  <si>
    <t xml:space="preserve">오늘</t>
  </si>
  <si>
    <t xml:space="preserve">월</t>
  </si>
  <si>
    <t xml:space="preserve">일</t>
  </si>
  <si>
    <t xml:space="preserve">무엇을 하는 날인가</t>
  </si>
  <si>
    <t xml:space="preserve">누가</t>
  </si>
  <si>
    <t xml:space="preserve">날짜</t>
  </si>
  <si>
    <t xml:space="preserve">남은
날</t>
  </si>
  <si>
    <t xml:space="preserve">근거와 메모</t>
  </si>
  <si>
    <r>
      <rPr>
        <b val="true"/>
        <sz val="10"/>
        <color rgb="FF111114"/>
        <rFont val="Noto Sans CJK SC"/>
        <family val="2"/>
      </rPr>
      <t xml:space="preserve">도우미
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지우지 마십시오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</si>
  <si>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원천세 신고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납부 </t>
    </r>
    <r>
      <rPr>
        <sz val="10"/>
        <color rgb="FF111114"/>
        <rFont val="Arial"/>
        <family val="0"/>
        <charset val="1"/>
      </rPr>
      <t xml:space="preserve">(12</t>
    </r>
    <r>
      <rPr>
        <sz val="10"/>
        <color rgb="FF111114"/>
        <rFont val="Noto Sans CJK SC"/>
        <family val="2"/>
      </rPr>
      <t xml:space="preserve">월 지급분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</si>
  <si>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직원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프리랜서에게 준 곳</t>
    </r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</si>
  <si>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128</t>
    </r>
    <r>
      <rPr>
        <i val="true"/>
        <sz val="9"/>
        <color rgb="FF6B6B70"/>
        <rFont val="Noto Sans CJK SC"/>
        <family val="2"/>
      </rPr>
      <t xml:space="preserve">조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매달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반기납부 승인 사업장은 </t>
    </r>
    <r>
      <rPr>
        <i val="true"/>
        <sz val="9"/>
        <color rgb="FF6B6B70"/>
        <rFont val="Arial"/>
        <family val="0"/>
        <charset val="1"/>
      </rPr>
      <t xml:space="preserve">7~12</t>
    </r>
    <r>
      <rPr>
        <i val="true"/>
        <sz val="9"/>
        <color rgb="FF6B6B70"/>
        <rFont val="Noto Sans CJK SC"/>
        <family val="2"/>
      </rPr>
      <t xml:space="preserve">월분을 이날 몰아서 냅니다</t>
    </r>
  </si>
  <si>
    <r>
      <rPr>
        <sz val="10"/>
        <color rgb="FF111114"/>
        <rFont val="Noto Sans CJK SC"/>
        <family val="2"/>
      </rPr>
      <t xml:space="preserve">부가세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기 확정신고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전년 </t>
    </r>
    <r>
      <rPr>
        <sz val="10"/>
        <color rgb="FF111114"/>
        <rFont val="Arial"/>
        <family val="0"/>
        <charset val="1"/>
      </rPr>
      <t xml:space="preserve">7~12</t>
    </r>
    <r>
      <rPr>
        <sz val="10"/>
        <color rgb="FF111114"/>
        <rFont val="Noto Sans CJK SC"/>
        <family val="2"/>
      </rPr>
      <t xml:space="preserve">월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</si>
  <si>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법인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개인 일반과세자</t>
    </r>
  </si>
  <si>
    <r>
      <rPr>
        <i val="true"/>
        <sz val="9"/>
        <color rgb="FF6B6B70"/>
        <rFont val="Noto Sans CJK SC"/>
        <family val="2"/>
      </rPr>
      <t xml:space="preserve">부가가치세법 제</t>
    </r>
    <r>
      <rPr>
        <i val="true"/>
        <sz val="9"/>
        <color rgb="FF6B6B70"/>
        <rFont val="Arial"/>
        <family val="0"/>
        <charset val="1"/>
      </rPr>
      <t xml:space="preserve">49</t>
    </r>
    <r>
      <rPr>
        <i val="true"/>
        <sz val="9"/>
        <color rgb="FF6B6B70"/>
        <rFont val="Noto Sans CJK SC"/>
        <family val="2"/>
      </rPr>
      <t xml:space="preserve">조 — 과세기간이 끝난 후 </t>
    </r>
    <r>
      <rPr>
        <i val="true"/>
        <sz val="9"/>
        <color rgb="FF6B6B70"/>
        <rFont val="Arial"/>
        <family val="0"/>
        <charset val="1"/>
      </rPr>
      <t xml:space="preserve">25</t>
    </r>
    <r>
      <rPr>
        <i val="true"/>
        <sz val="9"/>
        <color rgb="FF6B6B70"/>
        <rFont val="Noto Sans CJK SC"/>
        <family val="2"/>
      </rPr>
      <t xml:space="preserve">일 이내</t>
    </r>
  </si>
  <si>
    <r>
      <rPr>
        <sz val="10"/>
        <color rgb="FF111114"/>
        <rFont val="Noto Sans CJK SC"/>
        <family val="2"/>
      </rPr>
      <t xml:space="preserve">간이지급명세서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근로소득</t>
    </r>
    <r>
      <rPr>
        <sz val="10"/>
        <color rgb="FF111114"/>
        <rFont val="Arial"/>
        <family val="0"/>
        <charset val="1"/>
      </rPr>
      <t xml:space="preserve">) </t>
    </r>
    <r>
      <rPr>
        <sz val="10"/>
        <color rgb="FF111114"/>
        <rFont val="Noto Sans CJK SC"/>
        <family val="2"/>
      </rPr>
      <t xml:space="preserve">하반기분</t>
    </r>
  </si>
  <si>
    <t xml:space="preserve">직원에게 급여를 준 곳</t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</si>
  <si>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164</t>
    </r>
    <r>
      <rPr>
        <i val="true"/>
        <sz val="9"/>
        <color rgb="FF6B6B70"/>
        <rFont val="Noto Sans CJK SC"/>
        <family val="2"/>
      </rPr>
      <t xml:space="preserve">조의</t>
    </r>
    <r>
      <rPr>
        <i val="true"/>
        <sz val="9"/>
        <color rgb="FF6B6B70"/>
        <rFont val="Arial"/>
        <family val="0"/>
        <charset val="1"/>
      </rPr>
      <t xml:space="preserve">3 — </t>
    </r>
    <r>
      <rPr>
        <i val="true"/>
        <sz val="9"/>
        <color rgb="FF6B6B70"/>
        <rFont val="Noto Sans CJK SC"/>
        <family val="2"/>
      </rPr>
      <t xml:space="preserve">반기별 제출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이걸 내면 건강보험 보수총액 신고가 면제됩니다</t>
    </r>
  </si>
  <si>
    <t xml:space="preserve">사업장현황신고</t>
  </si>
  <si>
    <t xml:space="preserve">면세사업자</t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</si>
  <si>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78</t>
    </r>
    <r>
      <rPr>
        <i val="true"/>
        <sz val="9"/>
        <color rgb="FF6B6B70"/>
        <rFont val="Noto Sans CJK SC"/>
        <family val="2"/>
      </rPr>
      <t xml:space="preserve">조 — 부가세 신고를 하지 않는 면세사업자만</t>
    </r>
  </si>
  <si>
    <r>
      <rPr>
        <sz val="10"/>
        <color rgb="FF111114"/>
        <rFont val="Noto Sans CJK SC"/>
        <family val="2"/>
      </rPr>
      <t xml:space="preserve">연말정산 </t>
    </r>
    <r>
      <rPr>
        <sz val="10"/>
        <color rgb="FF111114"/>
        <rFont val="Arial"/>
        <family val="0"/>
        <charset val="1"/>
      </rPr>
      <t xml:space="preserve">(2</t>
    </r>
    <r>
      <rPr>
        <sz val="10"/>
        <color rgb="FF111114"/>
        <rFont val="Noto Sans CJK SC"/>
        <family val="2"/>
      </rPr>
      <t xml:space="preserve">월분 급여 지급 시</t>
    </r>
    <r>
      <rPr>
        <sz val="10"/>
        <color rgb="FF111114"/>
        <rFont val="Arial"/>
        <family val="0"/>
        <charset val="1"/>
      </rPr>
      <t xml:space="preserve">)</t>
    </r>
  </si>
  <si>
    <t xml:space="preserve">직원이 있는 곳</t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</si>
  <si>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137</t>
    </r>
    <r>
      <rPr>
        <i val="true"/>
        <sz val="9"/>
        <color rgb="FF6B6B70"/>
        <rFont val="Noto Sans CJK SC"/>
        <family val="2"/>
      </rPr>
      <t xml:space="preserve">조 —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월분 급여를 줄 때 정산합니다</t>
    </r>
  </si>
  <si>
    <r>
      <rPr>
        <sz val="10"/>
        <color rgb="FF111114"/>
        <rFont val="Noto Sans CJK SC"/>
        <family val="2"/>
      </rPr>
      <t xml:space="preserve">지급명세서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이자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배당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기타소득 등</t>
    </r>
    <r>
      <rPr>
        <sz val="10"/>
        <color rgb="FF111114"/>
        <rFont val="Arial"/>
        <family val="0"/>
        <charset val="1"/>
      </rPr>
      <t xml:space="preserve">)</t>
    </r>
  </si>
  <si>
    <t xml:space="preserve">그 소득을 준 곳</t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</si>
  <si>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164</t>
    </r>
    <r>
      <rPr>
        <i val="true"/>
        <sz val="9"/>
        <color rgb="FF6B6B70"/>
        <rFont val="Noto Sans CJK SC"/>
        <family val="2"/>
      </rPr>
      <t xml:space="preserve">조제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항 — 다음 연도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월 말일</t>
    </r>
  </si>
  <si>
    <r>
      <rPr>
        <sz val="10"/>
        <color rgb="FF111114"/>
        <rFont val="Noto Sans CJK SC"/>
        <family val="2"/>
      </rPr>
      <t xml:space="preserve">지급명세서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근로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퇴직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사업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봉사료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</si>
  <si>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164</t>
    </r>
    <r>
      <rPr>
        <i val="true"/>
        <sz val="9"/>
        <color rgb="FF6B6B70"/>
        <rFont val="Noto Sans CJK SC"/>
        <family val="2"/>
      </rPr>
      <t xml:space="preserve">조제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항 단서 — 다음 연도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</t>
    </r>
  </si>
  <si>
    <r>
      <rPr>
        <sz val="10"/>
        <color rgb="FF111114"/>
        <rFont val="Noto Sans CJK SC"/>
        <family val="2"/>
      </rPr>
      <t xml:space="preserve">원천세 신고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연말정산분 반영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</si>
  <si>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월 급여에서 정산한 결과를 이때 신고합니다</t>
    </r>
  </si>
  <si>
    <t xml:space="preserve">건강보험 보수총액 신고</t>
  </si>
  <si>
    <t xml:space="preserve">직장가입자가 있는 곳</t>
  </si>
  <si>
    <r>
      <rPr>
        <i val="true"/>
        <sz val="9"/>
        <color rgb="FF6B6B70"/>
        <rFont val="Noto Sans CJK SC"/>
        <family val="2"/>
      </rPr>
      <t xml:space="preserve">국민건강보험법 시행령 제</t>
    </r>
    <r>
      <rPr>
        <i val="true"/>
        <sz val="9"/>
        <color rgb="FF6B6B70"/>
        <rFont val="Arial"/>
        <family val="0"/>
        <charset val="1"/>
      </rPr>
      <t xml:space="preserve">35</t>
    </r>
    <r>
      <rPr>
        <i val="true"/>
        <sz val="9"/>
        <color rgb="FF6B6B70"/>
        <rFont val="Noto Sans CJK SC"/>
        <family val="2"/>
      </rPr>
      <t xml:space="preserve">조제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항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다만 간이지급명세서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근로소득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를 냈으면 신고한 것으로 봅니다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같은 조 제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항</t>
    </r>
    <r>
      <rPr>
        <i val="true"/>
        <sz val="9"/>
        <color rgb="FF6B6B70"/>
        <rFont val="Arial"/>
        <family val="0"/>
        <charset val="1"/>
      </rPr>
      <t xml:space="preserve">). </t>
    </r>
    <r>
      <rPr>
        <i val="true"/>
        <sz val="9"/>
        <color rgb="FF6B6B70"/>
        <rFont val="Noto Sans CJK SC"/>
        <family val="2"/>
      </rPr>
      <t xml:space="preserve">누락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오류가 있으면 그대로 신고해야 합니다</t>
    </r>
  </si>
  <si>
    <r>
      <rPr>
        <sz val="10"/>
        <color rgb="FF111114"/>
        <rFont val="Noto Sans CJK SC"/>
        <family val="2"/>
      </rPr>
      <t xml:space="preserve">고용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산재보험 보수총액 신고</t>
    </r>
  </si>
  <si>
    <r>
      <rPr>
        <i val="true"/>
        <sz val="9"/>
        <color rgb="FF6B6B70"/>
        <rFont val="Noto Sans CJK SC"/>
        <family val="2"/>
      </rPr>
      <t xml:space="preserve">고용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산재 가입 사업장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건설업 제외</t>
    </r>
    <r>
      <rPr>
        <i val="true"/>
        <sz val="9"/>
        <color rgb="FF6B6B70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</si>
  <si>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근로복지공단 — 늦으면 과태료 최대 </t>
    </r>
    <r>
      <rPr>
        <i val="true"/>
        <sz val="9"/>
        <color rgb="FF6B6B70"/>
        <rFont val="Arial"/>
        <family val="0"/>
        <charset val="1"/>
      </rPr>
      <t xml:space="preserve">300</t>
    </r>
    <r>
      <rPr>
        <i val="true"/>
        <sz val="9"/>
        <color rgb="FF6B6B70"/>
        <rFont val="Noto Sans CJK SC"/>
        <family val="2"/>
      </rPr>
      <t xml:space="preserve">만원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두루누리 지원 제외</t>
    </r>
  </si>
  <si>
    <r>
      <rPr>
        <sz val="10"/>
        <color rgb="FF111114"/>
        <rFont val="Noto Sans CJK SC"/>
        <family val="2"/>
      </rPr>
      <t xml:space="preserve">법인세 신고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납부</t>
    </r>
  </si>
  <si>
    <r>
      <rPr>
        <i val="true"/>
        <sz val="9"/>
        <color rgb="FF6B6B70"/>
        <rFont val="Arial"/>
        <family val="0"/>
        <charset val="1"/>
      </rPr>
      <t xml:space="preserve">12</t>
    </r>
    <r>
      <rPr>
        <i val="true"/>
        <sz val="9"/>
        <color rgb="FF6B6B70"/>
        <rFont val="Noto Sans CJK SC"/>
        <family val="2"/>
      </rPr>
      <t xml:space="preserve">월 결산 법인</t>
    </r>
  </si>
  <si>
    <r>
      <rPr>
        <i val="true"/>
        <sz val="9"/>
        <color rgb="FF6B6B70"/>
        <rFont val="Noto Sans CJK SC"/>
        <family val="2"/>
      </rPr>
      <t xml:space="preserve">법인세법 제</t>
    </r>
    <r>
      <rPr>
        <i val="true"/>
        <sz val="9"/>
        <color rgb="FF6B6B70"/>
        <rFont val="Arial"/>
        <family val="0"/>
        <charset val="1"/>
      </rPr>
      <t xml:space="preserve">60</t>
    </r>
    <r>
      <rPr>
        <i val="true"/>
        <sz val="9"/>
        <color rgb="FF6B6B70"/>
        <rFont val="Noto Sans CJK SC"/>
        <family val="2"/>
      </rPr>
      <t xml:space="preserve">조 — 사업연도 종료일부터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개월 이내</t>
    </r>
  </si>
  <si>
    <r>
      <rPr>
        <sz val="10"/>
        <color rgb="FF111114"/>
        <rFont val="Noto Sans CJK SC"/>
        <family val="2"/>
      </rPr>
      <t xml:space="preserve">부가세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기 예정신고 </t>
    </r>
    <r>
      <rPr>
        <sz val="10"/>
        <color rgb="FF111114"/>
        <rFont val="Arial"/>
        <family val="0"/>
        <charset val="1"/>
      </rPr>
      <t xml:space="preserve">(1~3</t>
    </r>
    <r>
      <rPr>
        <sz val="10"/>
        <color rgb="FF111114"/>
        <rFont val="Noto Sans CJK SC"/>
        <family val="2"/>
      </rPr>
      <t xml:space="preserve">월</t>
    </r>
    <r>
      <rPr>
        <sz val="10"/>
        <color rgb="FF111114"/>
        <rFont val="Arial"/>
        <family val="0"/>
        <charset val="1"/>
      </rPr>
      <t xml:space="preserve">)</t>
    </r>
  </si>
  <si>
    <t xml:space="preserve">법인</t>
  </si>
  <si>
    <r>
      <rPr>
        <i val="true"/>
        <sz val="9"/>
        <color rgb="FF6B6B70"/>
        <rFont val="Noto Sans CJK SC"/>
        <family val="2"/>
      </rPr>
      <t xml:space="preserve">부가가치세법 제</t>
    </r>
    <r>
      <rPr>
        <i val="true"/>
        <sz val="9"/>
        <color rgb="FF6B6B70"/>
        <rFont val="Arial"/>
        <family val="0"/>
        <charset val="1"/>
      </rPr>
      <t xml:space="preserve">48</t>
    </r>
    <r>
      <rPr>
        <i val="true"/>
        <sz val="9"/>
        <color rgb="FF6B6B70"/>
        <rFont val="Noto Sans CJK SC"/>
        <family val="2"/>
      </rPr>
      <t xml:space="preserve">조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개인 일반과세자는 신고 대신 예정고지서를 받아 냅니다</t>
    </r>
  </si>
  <si>
    <t xml:space="preserve">법인 지방소득세 신고</t>
  </si>
  <si>
    <r>
      <rPr>
        <i val="true"/>
        <sz val="9"/>
        <color rgb="FF6B6B70"/>
        <rFont val="Noto Sans CJK SC"/>
        <family val="2"/>
      </rPr>
      <t xml:space="preserve">지방세법 제</t>
    </r>
    <r>
      <rPr>
        <i val="true"/>
        <sz val="9"/>
        <color rgb="FF6B6B70"/>
        <rFont val="Arial"/>
        <family val="0"/>
        <charset val="1"/>
      </rPr>
      <t xml:space="preserve">103</t>
    </r>
    <r>
      <rPr>
        <i val="true"/>
        <sz val="9"/>
        <color rgb="FF6B6B70"/>
        <rFont val="Noto Sans CJK SC"/>
        <family val="2"/>
      </rPr>
      <t xml:space="preserve">조의</t>
    </r>
    <r>
      <rPr>
        <i val="true"/>
        <sz val="9"/>
        <color rgb="FF6B6B70"/>
        <rFont val="Arial"/>
        <family val="0"/>
        <charset val="1"/>
      </rPr>
      <t xml:space="preserve">23 — </t>
    </r>
    <r>
      <rPr>
        <i val="true"/>
        <sz val="9"/>
        <color rgb="FF6B6B70"/>
        <rFont val="Noto Sans CJK SC"/>
        <family val="2"/>
      </rPr>
      <t xml:space="preserve">법인세 신고기한의 다음 달 말일</t>
    </r>
  </si>
  <si>
    <r>
      <rPr>
        <sz val="10"/>
        <color rgb="FF111114"/>
        <rFont val="Noto Sans CJK SC"/>
        <family val="2"/>
      </rPr>
      <t xml:space="preserve">종합소득세 신고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납부</t>
    </r>
  </si>
  <si>
    <r>
      <rPr>
        <i val="true"/>
        <sz val="9"/>
        <color rgb="FF6B6B70"/>
        <rFont val="Noto Sans CJK SC"/>
        <family val="2"/>
      </rPr>
      <t xml:space="preserve">개인사업자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프리랜서</t>
    </r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</si>
  <si>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70</t>
    </r>
    <r>
      <rPr>
        <i val="true"/>
        <sz val="9"/>
        <color rgb="FF6B6B70"/>
        <rFont val="Noto Sans CJK SC"/>
        <family val="2"/>
      </rPr>
      <t xml:space="preserve">조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성실신고확인 대상자는 </t>
    </r>
    <r>
      <rPr>
        <i val="true"/>
        <sz val="9"/>
        <color rgb="FF6B6B70"/>
        <rFont val="Arial"/>
        <family val="0"/>
        <charset val="1"/>
      </rPr>
      <t xml:space="preserve">6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일까지</t>
    </r>
  </si>
  <si>
    <r>
      <rPr>
        <sz val="10"/>
        <color rgb="FF111114"/>
        <rFont val="Noto Sans CJK SC"/>
        <family val="2"/>
      </rPr>
      <t xml:space="preserve">부가세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기 확정신고 </t>
    </r>
    <r>
      <rPr>
        <sz val="10"/>
        <color rgb="FF111114"/>
        <rFont val="Arial"/>
        <family val="0"/>
        <charset val="1"/>
      </rPr>
      <t xml:space="preserve">(1~6</t>
    </r>
    <r>
      <rPr>
        <sz val="10"/>
        <color rgb="FF111114"/>
        <rFont val="Noto Sans CJK SC"/>
        <family val="2"/>
      </rPr>
      <t xml:space="preserve">월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</si>
  <si>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부가가치세법 제</t>
    </r>
    <r>
      <rPr>
        <i val="true"/>
        <sz val="9"/>
        <color rgb="FF6B6B70"/>
        <rFont val="Arial"/>
        <family val="0"/>
        <charset val="1"/>
      </rPr>
      <t xml:space="preserve">49</t>
    </r>
    <r>
      <rPr>
        <i val="true"/>
        <sz val="9"/>
        <color rgb="FF6B6B70"/>
        <rFont val="Noto Sans CJK SC"/>
        <family val="2"/>
      </rPr>
      <t xml:space="preserve">조</t>
    </r>
  </si>
  <si>
    <r>
      <rPr>
        <sz val="10"/>
        <color rgb="FF111114"/>
        <rFont val="Noto Sans CJK SC"/>
        <family val="2"/>
      </rPr>
      <t xml:space="preserve">간이지급명세서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근로소득</t>
    </r>
    <r>
      <rPr>
        <sz val="10"/>
        <color rgb="FF111114"/>
        <rFont val="Arial"/>
        <family val="0"/>
        <charset val="1"/>
      </rPr>
      <t xml:space="preserve">) </t>
    </r>
    <r>
      <rPr>
        <sz val="10"/>
        <color rgb="FF111114"/>
        <rFont val="Noto Sans CJK SC"/>
        <family val="2"/>
      </rPr>
      <t xml:space="preserve">상반기분</t>
    </r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</si>
  <si>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164</t>
    </r>
    <r>
      <rPr>
        <i val="true"/>
        <sz val="9"/>
        <color rgb="FF6B6B70"/>
        <rFont val="Noto Sans CJK SC"/>
        <family val="2"/>
      </rPr>
      <t xml:space="preserve">조의</t>
    </r>
    <r>
      <rPr>
        <i val="true"/>
        <sz val="9"/>
        <color rgb="FF6B6B70"/>
        <rFont val="Arial"/>
        <family val="0"/>
        <charset val="1"/>
      </rPr>
      <t xml:space="preserve">3 — </t>
    </r>
    <r>
      <rPr>
        <i val="true"/>
        <sz val="9"/>
        <color rgb="FF6B6B70"/>
        <rFont val="Noto Sans CJK SC"/>
        <family val="2"/>
      </rPr>
      <t xml:space="preserve">반기별 제출</t>
    </r>
  </si>
  <si>
    <t xml:space="preserve">법인세 중간예납</t>
  </si>
  <si>
    <r>
      <rPr>
        <i val="true"/>
        <sz val="9"/>
        <color rgb="FF6B6B70"/>
        <rFont val="Noto Sans CJK SC"/>
        <family val="2"/>
      </rPr>
      <t xml:space="preserve">법인세법 제</t>
    </r>
    <r>
      <rPr>
        <i val="true"/>
        <sz val="9"/>
        <color rgb="FF6B6B70"/>
        <rFont val="Arial"/>
        <family val="0"/>
        <charset val="1"/>
      </rPr>
      <t xml:space="preserve">63</t>
    </r>
    <r>
      <rPr>
        <i val="true"/>
        <sz val="9"/>
        <color rgb="FF6B6B70"/>
        <rFont val="Noto Sans CJK SC"/>
        <family val="2"/>
      </rPr>
      <t xml:space="preserve">조 — 사업연도 개시일부터 </t>
    </r>
    <r>
      <rPr>
        <i val="true"/>
        <sz val="9"/>
        <color rgb="FF6B6B70"/>
        <rFont val="Arial"/>
        <family val="0"/>
        <charset val="1"/>
      </rPr>
      <t xml:space="preserve">6</t>
    </r>
    <r>
      <rPr>
        <i val="true"/>
        <sz val="9"/>
        <color rgb="FF6B6B70"/>
        <rFont val="Noto Sans CJK SC"/>
        <family val="2"/>
      </rPr>
      <t xml:space="preserve">개월이 지난 날부터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개월 이내</t>
    </r>
  </si>
  <si>
    <r>
      <rPr>
        <sz val="10"/>
        <color rgb="FF111114"/>
        <rFont val="Noto Sans CJK SC"/>
        <family val="2"/>
      </rPr>
      <t xml:space="preserve">부가세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기 예정신고 </t>
    </r>
    <r>
      <rPr>
        <sz val="10"/>
        <color rgb="FF111114"/>
        <rFont val="Arial"/>
        <family val="0"/>
        <charset val="1"/>
      </rPr>
      <t xml:space="preserve">(7~9</t>
    </r>
    <r>
      <rPr>
        <sz val="10"/>
        <color rgb="FF111114"/>
        <rFont val="Noto Sans CJK SC"/>
        <family val="2"/>
      </rPr>
      <t xml:space="preserve">월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</si>
  <si>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부가가치세법 제</t>
    </r>
    <r>
      <rPr>
        <i val="true"/>
        <sz val="9"/>
        <color rgb="FF6B6B70"/>
        <rFont val="Arial"/>
        <family val="0"/>
        <charset val="1"/>
      </rPr>
      <t xml:space="preserve">48</t>
    </r>
    <r>
      <rPr>
        <i val="true"/>
        <sz val="9"/>
        <color rgb="FF6B6B70"/>
        <rFont val="Noto Sans CJK SC"/>
        <family val="2"/>
      </rPr>
      <t xml:space="preserve">조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개인 일반과세자는 예정고지</t>
    </r>
  </si>
  <si>
    <t xml:space="preserve">종합소득세 중간예납</t>
  </si>
  <si>
    <t xml:space="preserve">개인사업자</t>
  </si>
  <si>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65</t>
    </r>
    <r>
      <rPr>
        <i val="true"/>
        <sz val="9"/>
        <color rgb="FF6B6B70"/>
        <rFont val="Noto Sans CJK SC"/>
        <family val="2"/>
      </rPr>
      <t xml:space="preserve">조 — </t>
    </r>
    <r>
      <rPr>
        <i val="true"/>
        <sz val="9"/>
        <color rgb="FF6B6B70"/>
        <rFont val="Arial"/>
        <family val="0"/>
        <charset val="1"/>
      </rPr>
      <t xml:space="preserve">11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일까지 고지된 금액을 냅니다</t>
    </r>
  </si>
  <si>
    <r>
      <rPr>
        <sz val="10"/>
        <color rgb="FF111114"/>
        <rFont val="Noto Sans CJK SC"/>
        <family val="2"/>
      </rPr>
      <t xml:space="preserve">부가세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기 확정신고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올해 </t>
    </r>
    <r>
      <rPr>
        <sz val="10"/>
        <color rgb="FF111114"/>
        <rFont val="Arial"/>
        <family val="0"/>
        <charset val="1"/>
      </rPr>
      <t xml:space="preserve">7~12</t>
    </r>
    <r>
      <rPr>
        <sz val="10"/>
        <color rgb="FF111114"/>
        <rFont val="Noto Sans CJK SC"/>
        <family val="2"/>
      </rPr>
      <t xml:space="preserve">월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</si>
  <si>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내년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월입니다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올해분을 내년에 신고하는 것이라 두 번 나옵니다</t>
    </r>
  </si>
  <si>
    <t xml:space="preserve">다음에 오는 신고</t>
  </si>
  <si>
    <t xml:space="preserve">그때까지 남은 날</t>
  </si>
  <si>
    <r>
      <rPr>
        <i val="true"/>
        <sz val="9"/>
        <color rgb="FF6B6B70"/>
        <rFont val="Arial"/>
        <family val="0"/>
        <charset val="1"/>
      </rPr>
      <t xml:space="preserve">I </t>
    </r>
    <r>
      <rPr>
        <i val="true"/>
        <sz val="9"/>
        <color rgb="FF6B6B70"/>
        <rFont val="Noto Sans CJK SC"/>
        <family val="2"/>
      </rPr>
      <t xml:space="preserve">열은 계산에 쓰는 도우미 칸입니다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지우지 마십시오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보기 싫으시면 열을 숨기시면 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</si>
  <si>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기한이 토요일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일요일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공휴일이면 그다음 영업일까지입니다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국세기본법 제</t>
    </r>
    <r>
      <rPr>
        <i val="true"/>
        <sz val="9"/>
        <color rgb="FF6B6B70"/>
        <rFont val="Arial"/>
        <family val="0"/>
        <charset val="1"/>
      </rPr>
      <t xml:space="preserve">5</t>
    </r>
    <r>
      <rPr>
        <i val="true"/>
        <sz val="9"/>
        <color rgb="FF6B6B70"/>
        <rFont val="Noto Sans CJK SC"/>
        <family val="2"/>
      </rPr>
      <t xml:space="preserve">조</t>
    </r>
    <r>
      <rPr>
        <i val="true"/>
        <sz val="9"/>
        <color rgb="FF6B6B70"/>
        <rFont val="Arial"/>
        <family val="0"/>
        <charset val="1"/>
      </rPr>
      <t xml:space="preserve">). </t>
    </r>
    <r>
      <rPr>
        <i val="true"/>
        <sz val="9"/>
        <color rgb="FF6B6B70"/>
        <rFont val="Noto Sans CJK SC"/>
        <family val="2"/>
      </rPr>
      <t xml:space="preserve">이 시트는 공개된 법 조문과 기관 안내를 정리한 것이고 세무 대리나 자문이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제도는 개정될 수 있으니 신고 전에 홈택스와 각 공단 안내에서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</si>
  <si>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우리는 어디에 해당됩니까</t>
  </si>
  <si>
    <t xml:space="preserve">먼저 이걸 정해야 위 달력에서 볼 줄이 정해집니다</t>
  </si>
  <si>
    <t xml:space="preserve">묻는 것</t>
  </si>
  <si>
    <r>
      <rPr>
        <b val="true"/>
        <sz val="10"/>
        <color rgb="FF111114"/>
        <rFont val="Noto Sans CJK SC"/>
        <family val="2"/>
      </rPr>
      <t xml:space="preserve">예</t>
    </r>
    <r>
      <rPr>
        <b val="true"/>
        <sz val="10"/>
        <color rgb="FF111114"/>
        <rFont val="Arial"/>
        <family val="0"/>
        <charset val="1"/>
      </rPr>
      <t xml:space="preserve">/</t>
    </r>
    <r>
      <rPr>
        <b val="true"/>
        <sz val="10"/>
        <color rgb="FF111114"/>
        <rFont val="Noto Sans CJK SC"/>
        <family val="2"/>
      </rPr>
      <t xml:space="preserve">아니오</t>
    </r>
  </si>
  <si>
    <t xml:space="preserve">그렇다면</t>
  </si>
  <si>
    <r>
      <rPr>
        <sz val="10"/>
        <color rgb="FF111114"/>
        <rFont val="Noto Sans CJK SC"/>
        <family val="2"/>
      </rPr>
      <t xml:space="preserve">법인입니까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개인사업자가 아니라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</si>
  <si>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법인이면 부가세를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년에 네 번</t>
    </r>
    <r>
      <rPr>
        <i val="true"/>
        <sz val="9"/>
        <color rgb="FF6B6B70"/>
        <rFont val="Arial"/>
        <family val="0"/>
        <charset val="1"/>
      </rPr>
      <t xml:space="preserve">(4·7·10·1</t>
    </r>
    <r>
      <rPr>
        <i val="true"/>
        <sz val="9"/>
        <color rgb="FF6B6B70"/>
        <rFont val="Noto Sans CJK SC"/>
        <family val="2"/>
      </rPr>
      <t xml:space="preserve">월</t>
    </r>
    <r>
      <rPr>
        <i val="true"/>
        <sz val="9"/>
        <color rgb="FF6B6B70"/>
        <rFont val="Arial"/>
        <family val="0"/>
        <charset val="1"/>
      </rPr>
      <t xml:space="preserve">) </t>
    </r>
    <r>
      <rPr>
        <i val="true"/>
        <sz val="9"/>
        <color rgb="FF6B6B70"/>
        <rFont val="Noto Sans CJK SC"/>
        <family val="2"/>
      </rPr>
      <t xml:space="preserve">신고합니다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개인은 두 번</t>
    </r>
    <r>
      <rPr>
        <i val="true"/>
        <sz val="9"/>
        <color rgb="FF6B6B70"/>
        <rFont val="Arial"/>
        <family val="0"/>
        <charset val="1"/>
      </rPr>
      <t xml:space="preserve">(7·1</t>
    </r>
    <r>
      <rPr>
        <i val="true"/>
        <sz val="9"/>
        <color rgb="FF6B6B70"/>
        <rFont val="Noto Sans CJK SC"/>
        <family val="2"/>
      </rPr>
      <t xml:space="preserve">월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이고 </t>
    </r>
    <r>
      <rPr>
        <i val="true"/>
        <sz val="9"/>
        <color rgb="FF6B6B70"/>
        <rFont val="Arial"/>
        <family val="0"/>
        <charset val="1"/>
      </rPr>
      <t xml:space="preserve">4·10</t>
    </r>
    <r>
      <rPr>
        <i val="true"/>
        <sz val="9"/>
        <color rgb="FF6B6B70"/>
        <rFont val="Noto Sans CJK SC"/>
        <family val="2"/>
      </rPr>
      <t xml:space="preserve">월은 고지서로 냅니다</t>
    </r>
  </si>
  <si>
    <r>
      <rPr>
        <sz val="10"/>
        <color rgb="FF111114"/>
        <rFont val="Noto Sans CJK SC"/>
        <family val="2"/>
      </rPr>
      <t xml:space="preserve">일반과세자입니까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간이과세자가 아니라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</si>
  <si>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간이과세자는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년에 한 번</t>
    </r>
    <r>
      <rPr>
        <i val="true"/>
        <sz val="9"/>
        <color rgb="FF6B6B70"/>
        <rFont val="Arial"/>
        <family val="0"/>
        <charset val="1"/>
      </rPr>
      <t xml:space="preserve">(1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25</t>
    </r>
    <r>
      <rPr>
        <i val="true"/>
        <sz val="9"/>
        <color rgb="FF6B6B70"/>
        <rFont val="Noto Sans CJK SC"/>
        <family val="2"/>
      </rPr>
      <t xml:space="preserve">일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만 신고합니다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세액 계산 방식도 다릅니다</t>
    </r>
  </si>
  <si>
    <t xml:space="preserve">면세사업자입니까</t>
  </si>
  <si>
    <r>
      <rPr>
        <i val="true"/>
        <sz val="9"/>
        <color rgb="FF6B6B70"/>
        <rFont val="Noto Sans CJK SC"/>
        <family val="2"/>
      </rPr>
      <t xml:space="preserve">면세사업자는 부가세 신고 대신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일까지 사업장현황신고를 합니다</t>
    </r>
  </si>
  <si>
    <r>
      <rPr>
        <sz val="10"/>
        <color rgb="FF111114"/>
        <rFont val="Noto Sans CJK SC"/>
        <family val="2"/>
      </rPr>
      <t xml:space="preserve">직원이 있습니까 </t>
    </r>
    <r>
      <rPr>
        <sz val="10"/>
        <color rgb="FF111114"/>
        <rFont val="Arial"/>
        <family val="0"/>
        <charset val="1"/>
      </rPr>
      <t xml:space="preserve">(4</t>
    </r>
    <r>
      <rPr>
        <sz val="10"/>
        <color rgb="FF111114"/>
        <rFont val="Noto Sans CJK SC"/>
        <family val="2"/>
      </rPr>
      <t xml:space="preserve">대보험 가입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</si>
  <si>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원천세 매월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연말정산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월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지급명세서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보수총액 신고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월이 붙습니다</t>
    </r>
  </si>
  <si>
    <t xml:space="preserve">프리랜서에게 돈을 준 적이 있습니까</t>
  </si>
  <si>
    <r>
      <rPr>
        <i val="true"/>
        <sz val="9"/>
        <color rgb="FF6B6B70"/>
        <rFont val="Arial"/>
        <family val="0"/>
        <charset val="1"/>
      </rPr>
      <t xml:space="preserve">3.3% </t>
    </r>
    <r>
      <rPr>
        <i val="true"/>
        <sz val="9"/>
        <color rgb="FF6B6B70"/>
        <rFont val="Noto Sans CJK SC"/>
        <family val="2"/>
      </rPr>
      <t xml:space="preserve">또는 </t>
    </r>
    <r>
      <rPr>
        <i val="true"/>
        <sz val="9"/>
        <color rgb="FF6B6B70"/>
        <rFont val="Arial"/>
        <family val="0"/>
        <charset val="1"/>
      </rPr>
      <t xml:space="preserve">8.8%</t>
    </r>
    <r>
      <rPr>
        <i val="true"/>
        <sz val="9"/>
        <color rgb="FF6B6B70"/>
        <rFont val="Noto Sans CJK SC"/>
        <family val="2"/>
      </rPr>
      <t xml:space="preserve">를 떼고 다음 달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일까지 원천세를 신고합니다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지급명세서도 내야 합니다</t>
    </r>
  </si>
  <si>
    <t xml:space="preserve">원천세 반기납부 승인을 받았습니까</t>
  </si>
  <si>
    <r>
      <rPr>
        <i val="true"/>
        <sz val="9"/>
        <color rgb="FF6B6B70"/>
        <rFont val="Noto Sans CJK SC"/>
        <family val="2"/>
      </rPr>
      <t xml:space="preserve">매월이 아니라 </t>
    </r>
    <r>
      <rPr>
        <i val="true"/>
        <sz val="9"/>
        <color rgb="FF6B6B70"/>
        <rFont val="Arial"/>
        <family val="0"/>
        <charset val="1"/>
      </rPr>
      <t xml:space="preserve">7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일과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일에 몰아서 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상시 </t>
    </r>
    <r>
      <rPr>
        <i val="true"/>
        <sz val="9"/>
        <color rgb="FF6B6B70"/>
        <rFont val="Arial"/>
        <family val="0"/>
        <charset val="1"/>
      </rPr>
      <t xml:space="preserve">20</t>
    </r>
    <r>
      <rPr>
        <i val="true"/>
        <sz val="9"/>
        <color rgb="FF6B6B70"/>
        <rFont val="Noto Sans CJK SC"/>
        <family val="2"/>
      </rPr>
      <t xml:space="preserve">명 이하만 신청됩니다</t>
    </r>
  </si>
  <si>
    <r>
      <rPr>
        <sz val="10"/>
        <color rgb="FF111114"/>
        <rFont val="Noto Sans CJK SC"/>
        <family val="2"/>
      </rPr>
      <t xml:space="preserve">결산월이 </t>
    </r>
    <r>
      <rPr>
        <sz val="10"/>
        <color rgb="FF111114"/>
        <rFont val="Arial"/>
        <family val="0"/>
        <charset val="1"/>
      </rPr>
      <t xml:space="preserve">12</t>
    </r>
    <r>
      <rPr>
        <sz val="10"/>
        <color rgb="FF111114"/>
        <rFont val="Noto Sans CJK SC"/>
        <family val="2"/>
      </rPr>
      <t xml:space="preserve">월입니까</t>
    </r>
  </si>
  <si>
    <r>
      <rPr>
        <i val="true"/>
        <sz val="9"/>
        <color rgb="FF6B6B70"/>
        <rFont val="Arial"/>
        <family val="0"/>
        <charset val="1"/>
      </rPr>
      <t xml:space="preserve">12</t>
    </r>
    <r>
      <rPr>
        <i val="true"/>
        <sz val="9"/>
        <color rgb="FF6B6B70"/>
        <rFont val="Noto Sans CJK SC"/>
        <family val="2"/>
      </rPr>
      <t xml:space="preserve">월 결산이 아니면 법인세 신고기한이 달라집니다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결산월 말일부터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개월 이내입니다</t>
    </r>
  </si>
  <si>
    <t xml:space="preserve">성실신고확인 대상입니까</t>
  </si>
  <si>
    <r>
      <rPr>
        <i val="true"/>
        <sz val="9"/>
        <color rgb="FF6B6B70"/>
        <rFont val="Noto Sans CJK SC"/>
        <family val="2"/>
      </rPr>
      <t xml:space="preserve">종합소득세 신고기한이 </t>
    </r>
    <r>
      <rPr>
        <i val="true"/>
        <sz val="9"/>
        <color rgb="FF6B6B70"/>
        <rFont val="Arial"/>
        <family val="0"/>
        <charset val="1"/>
      </rPr>
      <t xml:space="preserve">5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31</t>
    </r>
    <r>
      <rPr>
        <i val="true"/>
        <sz val="9"/>
        <color rgb="FF6B6B70"/>
        <rFont val="Noto Sans CJK SC"/>
        <family val="2"/>
      </rPr>
      <t xml:space="preserve">일이 아니라 </t>
    </r>
    <r>
      <rPr>
        <i val="true"/>
        <sz val="9"/>
        <color rgb="FF6B6B70"/>
        <rFont val="Arial"/>
        <family val="0"/>
        <charset val="1"/>
      </rPr>
      <t xml:space="preserve">6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일입니다</t>
    </r>
  </si>
  <si>
    <t xml:space="preserve">건설업입니까</t>
  </si>
  <si>
    <r>
      <rPr>
        <i val="true"/>
        <sz val="9"/>
        <color rgb="FF6B6B70"/>
        <rFont val="Noto Sans CJK SC"/>
        <family val="2"/>
      </rPr>
      <t xml:space="preserve">고용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산재 보수총액 신고 대상에서 빠지고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대신 확정정산을 합니다</t>
    </r>
  </si>
  <si>
    <r>
      <rPr>
        <i val="true"/>
        <sz val="9"/>
        <color rgb="FF6B6B70"/>
        <rFont val="Noto Sans CJK SC"/>
        <family val="2"/>
      </rPr>
      <t xml:space="preserve">여기 답을 정해 두고 「</t>
    </r>
    <r>
      <rPr>
        <i val="true"/>
        <sz val="9"/>
        <color rgb="FF6B6B70"/>
        <rFont val="Arial"/>
        <family val="0"/>
        <charset val="1"/>
      </rPr>
      <t xml:space="preserve">01 </t>
    </r>
    <r>
      <rPr>
        <i val="true"/>
        <sz val="9"/>
        <color rgb="FF6B6B70"/>
        <rFont val="Noto Sans CJK SC"/>
        <family val="2"/>
      </rPr>
      <t xml:space="preserve">올해달력」에서 우리에게 해당되는 줄만 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</si>
  <si>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신고 기록</t>
  </si>
  <si>
    <t xml:space="preserve">낸 것을 적어 두면 다음 해에 그대로 따라 하면 됩니다</t>
  </si>
  <si>
    <t xml:space="preserve">기한</t>
  </si>
  <si>
    <t xml:space="preserve">무엇</t>
  </si>
  <si>
    <t xml:space="preserve">실제 신고일</t>
  </si>
  <si>
    <r>
      <rPr>
        <b val="true"/>
        <sz val="10"/>
        <color rgb="FF111114"/>
        <rFont val="Noto Sans CJK SC"/>
        <family val="2"/>
      </rPr>
      <t xml:space="preserve">지킴</t>
    </r>
    <r>
      <rPr>
        <b val="true"/>
        <sz val="10"/>
        <color rgb="FF111114"/>
        <rFont val="Arial"/>
        <family val="0"/>
        <charset val="1"/>
      </rPr>
      <t xml:space="preserve">?</t>
    </r>
  </si>
  <si>
    <t xml:space="preserve">납부세액</t>
  </si>
  <si>
    <t xml:space="preserve">환급세액</t>
  </si>
  <si>
    <t xml:space="preserve">메모</t>
  </si>
  <si>
    <t xml:space="preserve">요약</t>
  </si>
  <si>
    <t xml:space="preserve">적은 건수</t>
  </si>
  <si>
    <t xml:space="preserve">기한을 지킨 건수</t>
  </si>
  <si>
    <t xml:space="preserve">늦은 건수</t>
  </si>
  <si>
    <t xml:space="preserve">올해 낸 세금 합계</t>
  </si>
  <si>
    <t xml:space="preserve">올해 돌려받은 세금 합계</t>
  </si>
  <si>
    <r>
      <rPr>
        <i val="true"/>
        <sz val="9"/>
        <color rgb="FF6B6B70"/>
        <rFont val="Noto Sans CJK SC"/>
        <family val="2"/>
      </rPr>
      <t xml:space="preserve">늦으면 무신고가산세 </t>
    </r>
    <r>
      <rPr>
        <i val="true"/>
        <sz val="9"/>
        <color rgb="FF6B6B70"/>
        <rFont val="Arial"/>
        <family val="0"/>
        <charset val="1"/>
      </rPr>
      <t xml:space="preserve">20%, </t>
    </r>
    <r>
      <rPr>
        <i val="true"/>
        <sz val="9"/>
        <color rgb="FF6B6B70"/>
        <rFont val="Noto Sans CJK SC"/>
        <family val="2"/>
      </rPr>
      <t xml:space="preserve">납부지연가산세가 하루마다 붙습니다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「늦음」이 한 번이라도 나오면 그 항목을 달력에 미리 표시해 두십시오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</si>
  <si>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부가세 미리 떼어 두기</t>
  </si>
  <si>
    <t xml:space="preserve">매출이 들어올 때마다 적으면 분기 말에 낼 돈이 자동으로 쌓입니다</t>
  </si>
  <si>
    <r>
      <rPr>
        <b val="true"/>
        <sz val="10"/>
        <color rgb="FF111114"/>
        <rFont val="Noto Sans CJK SC"/>
        <family val="2"/>
      </rPr>
      <t xml:space="preserve">합계금액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받은 돈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</si>
  <si>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공급가액</t>
  </si>
  <si>
    <r>
      <rPr>
        <b val="true"/>
        <sz val="10"/>
        <color rgb="FF111114"/>
        <rFont val="Noto Sans CJK SC"/>
        <family val="2"/>
      </rPr>
      <t xml:space="preserve">부가세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떼어 둘 돈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</si>
  <si>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매입 부가세</t>
  </si>
  <si>
    <r>
      <rPr>
        <b val="true"/>
        <sz val="10"/>
        <color rgb="FF111114"/>
        <rFont val="Noto Sans CJK SC"/>
        <family val="2"/>
      </rPr>
      <t xml:space="preserve">거래처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메모</t>
    </r>
  </si>
  <si>
    <t xml:space="preserve">받은 돈 합계</t>
  </si>
  <si>
    <r>
      <rPr>
        <b val="true"/>
        <sz val="10"/>
        <color rgb="FF111114"/>
        <rFont val="Noto Sans CJK SC"/>
        <family val="2"/>
      </rPr>
      <t xml:space="preserve">이 중 내 돈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공급가액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</si>
  <si>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떼어 둬야 할 부가세</t>
  </si>
  <si>
    <t xml:space="preserve">매입 때 낸 부가세</t>
  </si>
  <si>
    <r>
      <rPr>
        <b val="true"/>
        <sz val="10"/>
        <color rgb="FF111114"/>
        <rFont val="Noto Sans CJK SC"/>
        <family val="2"/>
      </rPr>
      <t xml:space="preserve">실제로 낼 돈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대략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</si>
  <si>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「실제로 낼 돈」은 대략입니다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접대비처럼 공제가 안 되는 매입세액이 있고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신용카드 매출전표 등 발행세액공제 같은 것도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신고할 때 확정됩니다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</si>
  <si>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합계금액을 넣으면 </t>
    </r>
    <r>
      <rPr>
        <i val="true"/>
        <sz val="9"/>
        <color rgb="FF6B6B70"/>
        <rFont val="Arial"/>
        <family val="0"/>
        <charset val="1"/>
      </rPr>
      <t xml:space="preserve">1.1</t>
    </r>
    <r>
      <rPr>
        <i val="true"/>
        <sz val="9"/>
        <color rgb="FF6B6B70"/>
        <rFont val="Noto Sans CJK SC"/>
        <family val="2"/>
      </rPr>
      <t xml:space="preserve">로 나눠 공급가액을 냅니다</t>
    </r>
    <r>
      <rPr>
        <i val="true"/>
        <sz val="9"/>
        <color rgb="FF6B6B70"/>
        <rFont val="Arial"/>
        <family val="0"/>
        <charset val="1"/>
      </rPr>
      <t xml:space="preserve">. 10%</t>
    </r>
    <r>
      <rPr>
        <i val="true"/>
        <sz val="9"/>
        <color rgb="FF6B6B70"/>
        <rFont val="Noto Sans CJK SC"/>
        <family val="2"/>
      </rPr>
      <t xml:space="preserve">를 빼는 게 아닙니다</t>
    </r>
    <r>
      <rPr>
        <i val="true"/>
        <sz val="9"/>
        <color rgb="FF6B6B70"/>
        <rFont val="Arial"/>
        <family val="0"/>
        <charset val="1"/>
      </rPr>
      <t xml:space="preserve">. younsubjung.com/calc/vat </t>
    </r>
    <r>
      <rPr>
        <i val="true"/>
        <sz val="9"/>
        <color rgb="FF6B6B70"/>
        <rFont val="Noto Sans CJK SC"/>
        <family val="2"/>
      </rPr>
      <t xml:space="preserve">에서 한 건만 빠르게 계산하실 수도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</si>
  <si>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원천세 대장</t>
  </si>
  <si>
    <r>
      <rPr>
        <i val="true"/>
        <sz val="9"/>
        <color rgb="FF6B6B70"/>
        <rFont val="Noto Sans CJK SC"/>
        <family val="2"/>
      </rPr>
      <t xml:space="preserve">누구에게 얼마를 주고 얼마를 뗐는지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다음 달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일에 이대로 신고합니다</t>
    </r>
  </si>
  <si>
    <t xml:space="preserve">지급일</t>
  </si>
  <si>
    <t xml:space="preserve">받는 사람</t>
  </si>
  <si>
    <t xml:space="preserve">소득 구분</t>
  </si>
  <si>
    <t xml:space="preserve">지급액</t>
  </si>
  <si>
    <t xml:space="preserve">소득세</t>
  </si>
  <si>
    <t xml:space="preserve">지방소득세</t>
  </si>
  <si>
    <t xml:space="preserve">실지급액</t>
  </si>
  <si>
    <t xml:space="preserve">지급액 합계</t>
  </si>
  <si>
    <t xml:space="preserve">뗀 소득세</t>
  </si>
  <si>
    <t xml:space="preserve">뗀 지방소득세</t>
  </si>
  <si>
    <t xml:space="preserve">실지급액 합계</t>
  </si>
  <si>
    <r>
      <rPr>
        <i val="true"/>
        <sz val="9"/>
        <color rgb="FF6B6B70"/>
        <rFont val="Noto Sans CJK SC"/>
        <family val="2"/>
      </rPr>
      <t xml:space="preserve">소득세는 홈택스에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지방소득세는 위택스에 따로 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둘 다 다음 달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일까지입니다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</si>
  <si>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근로소득은 간이세액표를 따라 사람마다 달라서 자동 계산하지 않습니다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급여명세서의 소득세 칸을 그대로 적으십시오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</si>
  <si>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기타소득은 기타소득금액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지급액의 </t>
    </r>
    <r>
      <rPr>
        <i val="true"/>
        <sz val="9"/>
        <color rgb="FF6B6B70"/>
        <rFont val="Arial"/>
        <family val="0"/>
        <charset val="1"/>
      </rPr>
      <t xml:space="preserve">40%)</t>
    </r>
    <r>
      <rPr>
        <i val="true"/>
        <sz val="9"/>
        <color rgb="FF6B6B70"/>
        <rFont val="Noto Sans CJK SC"/>
        <family val="2"/>
      </rPr>
      <t xml:space="preserve">이 건별 </t>
    </r>
    <r>
      <rPr>
        <i val="true"/>
        <sz val="9"/>
        <color rgb="FF6B6B70"/>
        <rFont val="Arial"/>
        <family val="0"/>
        <charset val="1"/>
      </rPr>
      <t xml:space="preserve">5</t>
    </r>
    <r>
      <rPr>
        <i val="true"/>
        <sz val="9"/>
        <color rgb="FF6B6B70"/>
        <rFont val="Noto Sans CJK SC"/>
        <family val="2"/>
      </rPr>
      <t xml:space="preserve">만원 이하이면 과세하지 않습니다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지급액 </t>
    </r>
    <r>
      <rPr>
        <i val="true"/>
        <sz val="9"/>
        <color rgb="FF6B6B70"/>
        <rFont val="Arial"/>
        <family val="0"/>
        <charset val="1"/>
      </rPr>
      <t xml:space="preserve">125,000</t>
    </r>
    <r>
      <rPr>
        <i val="true"/>
        <sz val="9"/>
        <color rgb="FF6B6B70"/>
        <rFont val="Noto Sans CJK SC"/>
        <family val="2"/>
      </rPr>
      <t xml:space="preserve">원까지입니다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소득세법 제</t>
    </r>
    <r>
      <rPr>
        <i val="true"/>
        <sz val="9"/>
        <color rgb="FF6B6B70"/>
        <rFont val="Arial"/>
        <family val="0"/>
        <charset val="1"/>
      </rPr>
      <t xml:space="preserve">84</t>
    </r>
    <r>
      <rPr>
        <i val="true"/>
        <sz val="9"/>
        <color rgb="FF6B6B70"/>
        <rFont val="Noto Sans CJK SC"/>
        <family val="2"/>
      </rPr>
      <t xml:space="preserve">조</t>
    </r>
    <r>
      <rPr>
        <i val="true"/>
        <sz val="9"/>
        <color rgb="FF6B6B70"/>
        <rFont val="Arial"/>
        <family val="0"/>
        <charset val="1"/>
      </rPr>
      <t xml:space="preserve">).</t>
    </r>
  </si>
  <si>
    <t xml:space="preserve">늦으면 얼마나 더 내는가</t>
  </si>
  <si>
    <t xml:space="preserve">미리 알고 있으면 미루지 않게 됩니다</t>
  </si>
  <si>
    <t xml:space="preserve">얼마</t>
  </si>
  <si>
    <t xml:space="preserve">설명</t>
  </si>
  <si>
    <t xml:space="preserve">무신고가산세</t>
  </si>
  <si>
    <r>
      <rPr>
        <sz val="10"/>
        <color rgb="FF111114"/>
        <rFont val="Noto Sans CJK SC"/>
        <family val="2"/>
      </rPr>
      <t xml:space="preserve">낼 세금의 </t>
    </r>
    <r>
      <rPr>
        <sz val="10"/>
        <color rgb="FF111114"/>
        <rFont val="Arial"/>
        <family val="0"/>
        <charset val="1"/>
      </rPr>
      <t xml:space="preserve">20%</t>
    </r>
  </si>
  <si>
    <r>
      <rPr>
        <i val="true"/>
        <sz val="9"/>
        <color rgb="FF6B6B70"/>
        <rFont val="Noto Sans CJK SC"/>
        <family val="2"/>
      </rPr>
      <t xml:space="preserve">신고 자체를 안 한 경우입니다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부정한 방법이면 </t>
    </r>
    <r>
      <rPr>
        <i val="true"/>
        <sz val="9"/>
        <color rgb="FF6B6B70"/>
        <rFont val="Arial"/>
        <family val="0"/>
        <charset val="1"/>
      </rPr>
      <t xml:space="preserve">40%</t>
    </r>
    <r>
      <rPr>
        <i val="true"/>
        <sz val="9"/>
        <color rgb="FF6B6B70"/>
        <rFont val="Noto Sans CJK SC"/>
        <family val="2"/>
      </rPr>
      <t xml:space="preserve">까지 올라갑니다</t>
    </r>
  </si>
  <si>
    <t xml:space="preserve">과소신고가산세</t>
  </si>
  <si>
    <r>
      <rPr>
        <sz val="10"/>
        <color rgb="FF111114"/>
        <rFont val="Noto Sans CJK SC"/>
        <family val="2"/>
      </rPr>
      <t xml:space="preserve">모자란 세금의 </t>
    </r>
    <r>
      <rPr>
        <sz val="10"/>
        <color rgb="FF111114"/>
        <rFont val="Arial"/>
        <family val="0"/>
        <charset val="1"/>
      </rPr>
      <t xml:space="preserve">10%</t>
    </r>
  </si>
  <si>
    <t xml:space="preserve">신고는 했는데 적게 신고한 경우입니다</t>
  </si>
  <si>
    <t xml:space="preserve">납부지연가산세</t>
  </si>
  <si>
    <r>
      <rPr>
        <sz val="10"/>
        <color rgb="FF111114"/>
        <rFont val="Noto Sans CJK SC"/>
        <family val="2"/>
      </rPr>
      <t xml:space="preserve">하루 </t>
    </r>
    <r>
      <rPr>
        <sz val="10"/>
        <color rgb="FF111114"/>
        <rFont val="Arial"/>
        <family val="0"/>
        <charset val="1"/>
      </rPr>
      <t xml:space="preserve">0.022%</t>
    </r>
  </si>
  <si>
    <r>
      <rPr>
        <i val="true"/>
        <sz val="9"/>
        <color rgb="FF6B6B70"/>
        <rFont val="Noto Sans CJK SC"/>
        <family val="2"/>
      </rPr>
      <t xml:space="preserve">낼 돈에 하루마다 붙습니다</t>
    </r>
    <r>
      <rPr>
        <i val="true"/>
        <sz val="9"/>
        <color rgb="FF6B6B70"/>
        <rFont val="Arial"/>
        <family val="0"/>
        <charset val="1"/>
      </rPr>
      <t xml:space="preserve">. 1</t>
    </r>
    <r>
      <rPr>
        <i val="true"/>
        <sz val="9"/>
        <color rgb="FF6B6B70"/>
        <rFont val="Noto Sans CJK SC"/>
        <family val="2"/>
      </rPr>
      <t xml:space="preserve">년이면 약 </t>
    </r>
    <r>
      <rPr>
        <i val="true"/>
        <sz val="9"/>
        <color rgb="FF6B6B70"/>
        <rFont val="Arial"/>
        <family val="0"/>
        <charset val="1"/>
      </rPr>
      <t xml:space="preserve">8%</t>
    </r>
    <r>
      <rPr>
        <i val="true"/>
        <sz val="9"/>
        <color rgb="FF6B6B70"/>
        <rFont val="Noto Sans CJK SC"/>
        <family val="2"/>
      </rPr>
      <t xml:space="preserve">입니다</t>
    </r>
  </si>
  <si>
    <t xml:space="preserve">기한후신고 감면</t>
  </si>
  <si>
    <r>
      <rPr>
        <sz val="10"/>
        <color rgb="FF111114"/>
        <rFont val="Noto Sans CJK SC"/>
        <family val="2"/>
      </rPr>
      <t xml:space="preserve">무신고가산세 최대 </t>
    </r>
    <r>
      <rPr>
        <sz val="10"/>
        <color rgb="FF111114"/>
        <rFont val="Arial"/>
        <family val="0"/>
        <charset val="1"/>
      </rPr>
      <t xml:space="preserve">50% </t>
    </r>
    <r>
      <rPr>
        <sz val="10"/>
        <color rgb="FF111114"/>
        <rFont val="Noto Sans CJK SC"/>
        <family val="2"/>
      </rPr>
      <t xml:space="preserve">감면</t>
    </r>
  </si>
  <si>
    <r>
      <rPr>
        <i val="true"/>
        <sz val="9"/>
        <color rgb="FF6B6B70"/>
        <rFont val="Noto Sans CJK SC"/>
        <family val="2"/>
      </rPr>
      <t xml:space="preserve">법정기한이 지난 뒤라도 스스로 신고하면 깎아 줍니다</t>
    </r>
    <r>
      <rPr>
        <i val="true"/>
        <sz val="9"/>
        <color rgb="FF6B6B70"/>
        <rFont val="Arial"/>
        <family val="0"/>
        <charset val="1"/>
      </rPr>
      <t xml:space="preserve">. 1</t>
    </r>
    <r>
      <rPr>
        <i val="true"/>
        <sz val="9"/>
        <color rgb="FF6B6B70"/>
        <rFont val="Noto Sans CJK SC"/>
        <family val="2"/>
      </rPr>
      <t xml:space="preserve">개월 이내 </t>
    </r>
    <r>
      <rPr>
        <i val="true"/>
        <sz val="9"/>
        <color rgb="FF6B6B70"/>
        <rFont val="Arial"/>
        <family val="0"/>
        <charset val="1"/>
      </rPr>
      <t xml:space="preserve">50%, 3</t>
    </r>
    <r>
      <rPr>
        <i val="true"/>
        <sz val="9"/>
        <color rgb="FF6B6B70"/>
        <rFont val="Noto Sans CJK SC"/>
        <family val="2"/>
      </rPr>
      <t xml:space="preserve">개월 이내 </t>
    </r>
    <r>
      <rPr>
        <i val="true"/>
        <sz val="9"/>
        <color rgb="FF6B6B70"/>
        <rFont val="Arial"/>
        <family val="0"/>
        <charset val="1"/>
      </rPr>
      <t xml:space="preserve">30%, 6</t>
    </r>
    <r>
      <rPr>
        <i val="true"/>
        <sz val="9"/>
        <color rgb="FF6B6B70"/>
        <rFont val="Noto Sans CJK SC"/>
        <family val="2"/>
      </rPr>
      <t xml:space="preserve">개월 이내 </t>
    </r>
    <r>
      <rPr>
        <i val="true"/>
        <sz val="9"/>
        <color rgb="FF6B6B70"/>
        <rFont val="Arial"/>
        <family val="0"/>
        <charset val="1"/>
      </rPr>
      <t xml:space="preserve">20%</t>
    </r>
  </si>
  <si>
    <t xml:space="preserve">수정신고 감면</t>
  </si>
  <si>
    <r>
      <rPr>
        <sz val="10"/>
        <color rgb="FF111114"/>
        <rFont val="Noto Sans CJK SC"/>
        <family val="2"/>
      </rPr>
      <t xml:space="preserve">과소신고가산세 최대 </t>
    </r>
    <r>
      <rPr>
        <sz val="10"/>
        <color rgb="FF111114"/>
        <rFont val="Arial"/>
        <family val="0"/>
        <charset val="1"/>
      </rPr>
      <t xml:space="preserve">90% </t>
    </r>
    <r>
      <rPr>
        <sz val="10"/>
        <color rgb="FF111114"/>
        <rFont val="Noto Sans CJK SC"/>
        <family val="2"/>
      </rPr>
      <t xml:space="preserve">감면</t>
    </r>
  </si>
  <si>
    <r>
      <rPr>
        <i val="true"/>
        <sz val="9"/>
        <color rgb="FF6B6B70"/>
        <rFont val="Noto Sans CJK SC"/>
        <family val="2"/>
      </rPr>
      <t xml:space="preserve">잘못 신고한 것을 스스로 고치면 깎아 줍니다</t>
    </r>
    <r>
      <rPr>
        <i val="true"/>
        <sz val="9"/>
        <color rgb="FF6B6B70"/>
        <rFont val="Arial"/>
        <family val="0"/>
        <charset val="1"/>
      </rPr>
      <t xml:space="preserve">. 1</t>
    </r>
    <r>
      <rPr>
        <i val="true"/>
        <sz val="9"/>
        <color rgb="FF6B6B70"/>
        <rFont val="Noto Sans CJK SC"/>
        <family val="2"/>
      </rPr>
      <t xml:space="preserve">개월 이내가 가장 많이 깎입니다</t>
    </r>
  </si>
  <si>
    <t xml:space="preserve">지급명세서 미제출</t>
  </si>
  <si>
    <r>
      <rPr>
        <sz val="10"/>
        <color rgb="FF111114"/>
        <rFont val="Noto Sans CJK SC"/>
        <family val="2"/>
      </rPr>
      <t xml:space="preserve">지급금액의 </t>
    </r>
    <r>
      <rPr>
        <sz val="10"/>
        <color rgb="FF111114"/>
        <rFont val="Arial"/>
        <family val="0"/>
        <charset val="1"/>
      </rPr>
      <t xml:space="preserve">1%</t>
    </r>
  </si>
  <si>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개월 이내 제출하면 </t>
    </r>
    <r>
      <rPr>
        <i val="true"/>
        <sz val="9"/>
        <color rgb="FF6B6B70"/>
        <rFont val="Arial"/>
        <family val="0"/>
        <charset val="1"/>
      </rPr>
      <t xml:space="preserve">0.5%</t>
    </r>
    <r>
      <rPr>
        <i val="true"/>
        <sz val="9"/>
        <color rgb="FF6B6B70"/>
        <rFont val="Noto Sans CJK SC"/>
        <family val="2"/>
      </rPr>
      <t xml:space="preserve">로 줄어듭니다</t>
    </r>
  </si>
  <si>
    <t xml:space="preserve">간이지급명세서 미제출</t>
  </si>
  <si>
    <r>
      <rPr>
        <sz val="10"/>
        <color rgb="FF111114"/>
        <rFont val="Noto Sans CJK SC"/>
        <family val="2"/>
      </rPr>
      <t xml:space="preserve">지급금액의 </t>
    </r>
    <r>
      <rPr>
        <sz val="10"/>
        <color rgb="FF111114"/>
        <rFont val="Arial"/>
        <family val="0"/>
        <charset val="1"/>
      </rPr>
      <t xml:space="preserve">0.25%</t>
    </r>
  </si>
  <si>
    <r>
      <rPr>
        <i val="true"/>
        <sz val="9"/>
        <color rgb="FF6B6B70"/>
        <rFont val="Noto Sans CJK SC"/>
        <family val="2"/>
      </rPr>
      <t xml:space="preserve">기한 지나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개월 이내면 </t>
    </r>
    <r>
      <rPr>
        <i val="true"/>
        <sz val="9"/>
        <color rgb="FF6B6B70"/>
        <rFont val="Arial"/>
        <family val="0"/>
        <charset val="1"/>
      </rPr>
      <t xml:space="preserve">0.125%</t>
    </r>
  </si>
  <si>
    <t xml:space="preserve">세금계산서 미발급</t>
  </si>
  <si>
    <r>
      <rPr>
        <sz val="10"/>
        <color rgb="FF111114"/>
        <rFont val="Noto Sans CJK SC"/>
        <family val="2"/>
      </rPr>
      <t xml:space="preserve">공급가액의 </t>
    </r>
    <r>
      <rPr>
        <sz val="10"/>
        <color rgb="FF111114"/>
        <rFont val="Arial"/>
        <family val="0"/>
        <charset val="1"/>
      </rPr>
      <t xml:space="preserve">2%</t>
    </r>
  </si>
  <si>
    <r>
      <rPr>
        <i val="true"/>
        <sz val="9"/>
        <color rgb="FF6B6B70"/>
        <rFont val="Noto Sans CJK SC"/>
        <family val="2"/>
      </rPr>
      <t xml:space="preserve">지연 발급은 </t>
    </r>
    <r>
      <rPr>
        <i val="true"/>
        <sz val="9"/>
        <color rgb="FF6B6B70"/>
        <rFont val="Arial"/>
        <family val="0"/>
        <charset val="1"/>
      </rPr>
      <t xml:space="preserve">1%</t>
    </r>
    <r>
      <rPr>
        <i val="true"/>
        <sz val="9"/>
        <color rgb="FF6B6B70"/>
        <rFont val="Noto Sans CJK SC"/>
        <family val="2"/>
      </rPr>
      <t xml:space="preserve">입니다</t>
    </r>
  </si>
  <si>
    <t xml:space="preserve">보수총액 신고 지연</t>
  </si>
  <si>
    <r>
      <rPr>
        <sz val="10"/>
        <color rgb="FF111114"/>
        <rFont val="Noto Sans CJK SC"/>
        <family val="2"/>
      </rPr>
      <t xml:space="preserve">과태료 최대 </t>
    </r>
    <r>
      <rPr>
        <sz val="10"/>
        <color rgb="FF111114"/>
        <rFont val="Arial"/>
        <family val="0"/>
        <charset val="1"/>
      </rPr>
      <t xml:space="preserve">300</t>
    </r>
    <r>
      <rPr>
        <sz val="10"/>
        <color rgb="FF111114"/>
        <rFont val="Noto Sans CJK SC"/>
        <family val="2"/>
      </rPr>
      <t xml:space="preserve">만원</t>
    </r>
  </si>
  <si>
    <r>
      <rPr>
        <i val="true"/>
        <sz val="9"/>
        <color rgb="FF6B6B70"/>
        <rFont val="Noto Sans CJK SC"/>
        <family val="2"/>
      </rPr>
      <t xml:space="preserve">고용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산재보험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두루누리 지원에서도 빠집니다</t>
    </r>
  </si>
  <si>
    <r>
      <rPr>
        <i val="true"/>
        <sz val="9"/>
        <color rgb="FF6B6B70"/>
        <rFont val="Noto Sans CJK SC"/>
        <family val="2"/>
      </rPr>
      <t xml:space="preserve">가장 비싼 것은 「몰라서 아예 안 낸 것」입니다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스스로 늦게라도 내면 많이 깎아 줍니다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기한을 넘겼다고 그냥 두지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</si>
  <si>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가산세율은 국세기본법 제</t>
    </r>
    <r>
      <rPr>
        <i val="true"/>
        <sz val="9"/>
        <color rgb="FF6B6B70"/>
        <rFont val="Arial"/>
        <family val="0"/>
        <charset val="1"/>
      </rPr>
      <t xml:space="preserve">47</t>
    </r>
    <r>
      <rPr>
        <i val="true"/>
        <sz val="9"/>
        <color rgb="FF6B6B70"/>
        <rFont val="Noto Sans CJK SC"/>
        <family val="2"/>
      </rPr>
      <t xml:space="preserve">조의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부터 제</t>
    </r>
    <r>
      <rPr>
        <i val="true"/>
        <sz val="9"/>
        <color rgb="FF6B6B70"/>
        <rFont val="Arial"/>
        <family val="0"/>
        <charset val="1"/>
      </rPr>
      <t xml:space="preserve">47</t>
    </r>
    <r>
      <rPr>
        <i val="true"/>
        <sz val="9"/>
        <color rgb="FF6B6B70"/>
        <rFont val="Noto Sans CJK SC"/>
        <family val="2"/>
      </rPr>
      <t xml:space="preserve">조의</t>
    </r>
    <r>
      <rPr>
        <i val="true"/>
        <sz val="9"/>
        <color rgb="FF6B6B70"/>
        <rFont val="Arial"/>
        <family val="0"/>
        <charset val="1"/>
      </rPr>
      <t xml:space="preserve">5</t>
    </r>
    <r>
      <rPr>
        <i val="true"/>
        <sz val="9"/>
        <color rgb="FF6B6B70"/>
        <rFont val="Noto Sans CJK SC"/>
        <family val="2"/>
      </rPr>
      <t xml:space="preserve">까지에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개정될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</si>
  <si>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어디서 하는 신고인가</t>
  </si>
  <si>
    <t xml:space="preserve">기관이 나뉘어 있어서 헷갈립니다</t>
  </si>
  <si>
    <t xml:space="preserve">신고</t>
  </si>
  <si>
    <t xml:space="preserve">어디서</t>
  </si>
  <si>
    <r>
      <rPr>
        <b val="true"/>
        <sz val="10"/>
        <color rgb="FF111114"/>
        <rFont val="Noto Sans CJK SC"/>
        <family val="2"/>
      </rPr>
      <t xml:space="preserve">메뉴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메모</t>
    </r>
  </si>
  <si>
    <t xml:space="preserve">부가가치세</t>
  </si>
  <si>
    <r>
      <rPr>
        <sz val="10"/>
        <color rgb="FF111114"/>
        <rFont val="Noto Sans CJK SC"/>
        <family val="2"/>
      </rPr>
      <t xml:space="preserve">홈택스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국세청</t>
    </r>
    <r>
      <rPr>
        <sz val="10"/>
        <color rgb="FF111114"/>
        <rFont val="Arial"/>
        <family val="0"/>
        <charset val="1"/>
      </rPr>
      <t xml:space="preserve">)</t>
    </r>
  </si>
  <si>
    <t xml:space="preserve">세금신고 → 부가가치세 신고</t>
  </si>
  <si>
    <r>
      <rPr>
        <b val="true"/>
        <sz val="10"/>
        <color rgb="FF111114"/>
        <rFont val="Noto Sans CJK SC"/>
        <family val="2"/>
      </rPr>
      <t xml:space="preserve">원천세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소득세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</si>
  <si>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세금신고 → 원천세 신고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매달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</t>
    </r>
  </si>
  <si>
    <r>
      <rPr>
        <b val="true"/>
        <sz val="10"/>
        <color rgb="FF111114"/>
        <rFont val="Noto Sans CJK SC"/>
        <family val="2"/>
      </rPr>
      <t xml:space="preserve">원천세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지방소득세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</si>
  <si>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위택스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행정안전부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</si>
  <si>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신고하기 → 지방소득세 특별징수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홈택스와 따로입니다</t>
    </r>
  </si>
  <si>
    <t xml:space="preserve">지급명세서</t>
  </si>
  <si>
    <r>
      <rPr>
        <i val="true"/>
        <sz val="9"/>
        <color rgb="FF6B6B70"/>
        <rFont val="Noto Sans CJK SC"/>
        <family val="2"/>
      </rPr>
      <t xml:space="preserve">지급명세서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자료제출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공익법인</t>
    </r>
  </si>
  <si>
    <t xml:space="preserve">종합소득세</t>
  </si>
  <si>
    <r>
      <rPr>
        <i val="true"/>
        <sz val="9"/>
        <color rgb="FF6B6B70"/>
        <rFont val="Noto Sans CJK SC"/>
        <family val="2"/>
      </rPr>
      <t xml:space="preserve">세금신고 → 종합소득세 신고</t>
    </r>
    <r>
      <rPr>
        <i val="true"/>
        <sz val="9"/>
        <color rgb="FF6B6B70"/>
        <rFont val="Arial"/>
        <family val="0"/>
        <charset val="1"/>
      </rPr>
      <t xml:space="preserve">. 5</t>
    </r>
    <r>
      <rPr>
        <i val="true"/>
        <sz val="9"/>
        <color rgb="FF6B6B70"/>
        <rFont val="Noto Sans CJK SC"/>
        <family val="2"/>
      </rPr>
      <t xml:space="preserve">월</t>
    </r>
  </si>
  <si>
    <t xml:space="preserve">법인세</t>
  </si>
  <si>
    <t xml:space="preserve">세금신고 → 법인세 신고</t>
  </si>
  <si>
    <t xml:space="preserve">법인 지방소득세</t>
  </si>
  <si>
    <t xml:space="preserve">법인세 신고 다음 달 말일까지</t>
  </si>
  <si>
    <t xml:space="preserve">건강보험 보수총액</t>
  </si>
  <si>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대사회보험 정보연계센터</t>
    </r>
  </si>
  <si>
    <t xml:space="preserve">간이지급명세서를 냈으면 면제됩니다</t>
  </si>
  <si>
    <r>
      <rPr>
        <b val="true"/>
        <sz val="10"/>
        <color rgb="FF111114"/>
        <rFont val="Noto Sans CJK SC"/>
        <family val="2"/>
      </rPr>
      <t xml:space="preserve">고용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산재 보수총액</t>
    </r>
  </si>
  <si>
    <r>
      <rPr>
        <sz val="10"/>
        <color rgb="FF111114"/>
        <rFont val="Noto Sans CJK SC"/>
        <family val="2"/>
      </rPr>
      <t xml:space="preserve">고용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산재보험 토탈서비스</t>
    </r>
  </si>
  <si>
    <r>
      <rPr>
        <i val="true"/>
        <sz val="9"/>
        <color rgb="FF6B6B70"/>
        <rFont val="Arial"/>
        <family val="0"/>
        <charset val="1"/>
      </rPr>
      <t xml:space="preserve">total.comwel.or.kr · 3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일</t>
    </r>
  </si>
  <si>
    <r>
      <rPr>
        <i val="true"/>
        <sz val="9"/>
        <color rgb="FF6B6B70"/>
        <rFont val="Noto Sans CJK SC"/>
        <family val="2"/>
      </rPr>
      <t xml:space="preserve">면세사업자만</t>
    </r>
    <r>
      <rPr>
        <i val="true"/>
        <sz val="9"/>
        <color rgb="FF6B6B70"/>
        <rFont val="Arial"/>
        <family val="0"/>
        <charset val="1"/>
      </rPr>
      <t xml:space="preserve">. 2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일</t>
    </r>
  </si>
  <si>
    <r>
      <rPr>
        <i val="true"/>
        <sz val="9"/>
        <color rgb="FF6B6B70"/>
        <rFont val="Noto Sans CJK SC"/>
        <family val="2"/>
      </rPr>
      <t xml:space="preserve">소득세는 국세청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지방소득세는 시군구입니다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홈택스에서 원천세를 냈다고 끝이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위택스에서 한 번 더 내셔야 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여기서 빠뜨리는 분이 많습니다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</si>
</sst>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yyyy\-mm\-dd"/>
    <numFmt numFmtId="167" formatCode="#,##0;\(#,##0\);\-"/>
    <numFmt numFmtId="168" formatCode="#,##0\원;\(#,##0&quot;)원&quot;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Noto Sans CJK SC"/>
      <family val="2"/>
    </font>
    <font>
      <i val="true"/>
      <sz val="9"/>
      <color rgb="FF6B6B70"/>
      <name val="Arial"/>
      <family val="0"/>
      <charset val="1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4" t="s">
        <v>8</v>
      </c>
    </row>
    <row r="12" customFormat="false" ht="19.4" hidden="false" customHeight="false" outlineLevel="0" collapsed="false">
      <c r="B12" s="3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5" customFormat="false" ht="15" hidden="false" customHeight="false" outlineLevel="0" collapsed="false">
      <c r="C15" s="4" t="s">
        <v>12</v>
      </c>
    </row>
    <row r="17" customFormat="false" ht="19.4" hidden="false" customHeight="false" outlineLevel="0" collapsed="false">
      <c r="B17" s="3" t="s">
        <v>13</v>
      </c>
    </row>
    <row r="18" customFormat="false" ht="15" hidden="false" customHeight="false" outlineLevel="0" collapsed="false">
      <c r="C18" s="5" t="s">
        <v>14</v>
      </c>
    </row>
    <row r="19" customFormat="false" ht="15" hidden="false" customHeight="false" outlineLevel="0" collapsed="false">
      <c r="B19" s="6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C22" s="5" t="s">
        <v>18</v>
      </c>
    </row>
    <row r="23" customFormat="false" ht="15" hidden="false" customHeight="false" outlineLevel="0" collapsed="false">
      <c r="B23" s="6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6" customFormat="false" ht="15" hidden="false" customHeight="false" outlineLevel="0" collapsed="false">
      <c r="C26" s="5" t="s">
        <v>22</v>
      </c>
    </row>
    <row r="29" customFormat="false" ht="19.4" hidden="false" customHeight="false" outlineLevel="0" collapsed="false">
      <c r="B29" s="3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2" customFormat="false" ht="15" hidden="false" customHeight="false" outlineLevel="0" collapsed="false">
      <c r="C32" s="4" t="s">
        <v>26</v>
      </c>
    </row>
    <row r="34" customFormat="false" ht="19.4" hidden="false" customHeight="false" outlineLevel="0" collapsed="false">
      <c r="B34" s="3" t="s">
        <v>27</v>
      </c>
    </row>
    <row r="35" customFormat="false" ht="15" hidden="false" customHeight="false" outlineLevel="0" collapsed="false">
      <c r="C35" s="4" t="s">
        <v>28</v>
      </c>
    </row>
    <row r="36" customFormat="false" ht="29.85" hidden="false" customHeight="false" outlineLevel="0" collapsed="false">
      <c r="C36" s="4" t="s">
        <v>29</v>
      </c>
    </row>
    <row r="37" customFormat="false" ht="15" hidden="false" customHeight="false" outlineLevel="0" collapsed="false">
      <c r="C37" s="4" t="s">
        <v>30</v>
      </c>
    </row>
    <row r="39" customFormat="false" ht="19.4" hidden="false" customHeight="false" outlineLevel="0" collapsed="false">
      <c r="B39" s="7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2" customFormat="false" ht="15" hidden="false" customHeight="false" outlineLevel="0" collapsed="false">
      <c r="C42" s="4" t="s">
        <v>34</v>
      </c>
    </row>
    <row r="43" customFormat="false" ht="15" hidden="false" customHeight="false" outlineLevel="0" collapsed="false">
      <c r="C43" s="4" t="s">
        <v>35</v>
      </c>
    </row>
    <row r="44" customFormat="false" ht="15" hidden="false" customHeight="false" outlineLevel="0" collapsed="false">
      <c r="C44" s="4" t="s">
        <v>36</v>
      </c>
    </row>
    <row r="45" customFormat="false" ht="15" hidden="false" customHeight="false" outlineLevel="0" collapsed="false">
      <c r="C45" s="4" t="s">
        <v>37</v>
      </c>
    </row>
    <row r="46" customFormat="false" ht="15" hidden="false" customHeight="false" outlineLevel="0" collapsed="false">
      <c r="C46" s="4" t="s">
        <v>38</v>
      </c>
    </row>
    <row r="47" customFormat="false" ht="15" hidden="false" customHeight="false" outlineLevel="0" collapsed="false">
      <c r="C47" s="4" t="s">
        <v>37</v>
      </c>
    </row>
    <row r="48" customFormat="false" ht="15" hidden="false" customHeight="false" outlineLevel="0" collapsed="false">
      <c r="C48" s="4" t="s">
        <v>39</v>
      </c>
    </row>
    <row r="49" customFormat="false" ht="15" hidden="false" customHeight="false" outlineLevel="0" collapsed="false">
      <c r="C49" s="4" t="s">
        <v>40</v>
      </c>
    </row>
    <row r="50" customFormat="false" ht="15" hidden="false" customHeight="false" outlineLevel="0" collapsed="false">
      <c r="C50" s="4" t="s">
        <v>38</v>
      </c>
    </row>
    <row r="51" customFormat="false" ht="15" hidden="false" customHeight="false" outlineLevel="0" collapsed="false">
      <c r="C51" s="4" t="s">
        <v>34</v>
      </c>
    </row>
    <row r="52" customFormat="false" ht="15" hidden="false" customHeight="false" outlineLevel="0" collapsed="false">
      <c r="C52" s="4" t="s">
        <v>41</v>
      </c>
    </row>
    <row r="53" customFormat="false" ht="15" hidden="false" customHeight="false" outlineLevel="0" collapsed="false">
      <c r="C53" s="4" t="s">
        <v>35</v>
      </c>
    </row>
    <row r="54" customFormat="false" ht="15" hidden="false" customHeight="false" outlineLevel="0" collapsed="false">
      <c r="C54" s="4" t="s">
        <v>42</v>
      </c>
    </row>
    <row r="55" customFormat="false" ht="15" hidden="false" customHeight="false" outlineLevel="0" collapsed="false">
      <c r="C55" s="4" t="s">
        <v>43</v>
      </c>
    </row>
    <row r="56" customFormat="false" ht="15" hidden="false" customHeight="false" outlineLevel="0" collapsed="false">
      <c r="C56" s="4" t="s">
        <v>44</v>
      </c>
    </row>
    <row r="57" customFormat="false" ht="15" hidden="false" customHeight="false" outlineLevel="0" collapsed="false">
      <c r="C57" s="4" t="s">
        <v>35</v>
      </c>
    </row>
    <row r="58" customFormat="false" ht="15" hidden="false" customHeight="false" outlineLevel="0" collapsed="false">
      <c r="C58" s="4" t="s">
        <v>45</v>
      </c>
    </row>
    <row r="59" customFormat="false" ht="15" hidden="false" customHeight="false" outlineLevel="0" collapsed="false">
      <c r="C59" s="4" t="s">
        <v>46</v>
      </c>
    </row>
    <row r="60" customFormat="false" ht="15" hidden="false" customHeight="false" outlineLevel="0" collapsed="false">
      <c r="C60" s="4" t="s">
        <v>38</v>
      </c>
    </row>
    <row r="61" customFormat="false" ht="15" hidden="false" customHeight="false" outlineLevel="0" collapsed="false">
      <c r="C61" s="4" t="s">
        <v>47</v>
      </c>
    </row>
    <row r="62" customFormat="false" ht="15" hidden="false" customHeight="false" outlineLevel="0" collapsed="false">
      <c r="C62" s="4" t="s">
        <v>48</v>
      </c>
    </row>
    <row r="63" customFormat="false" ht="15" hidden="false" customHeight="false" outlineLevel="0" collapsed="false">
      <c r="C63" s="4" t="s">
        <v>49</v>
      </c>
    </row>
    <row r="64" customFormat="false" ht="15" hidden="false" customHeight="false" outlineLevel="0" collapsed="false">
      <c r="C64" s="4" t="s">
        <v>50</v>
      </c>
    </row>
    <row r="65" customFormat="false" ht="15" hidden="false" customHeight="false" outlineLevel="0" collapsed="false">
      <c r="C65" s="4" t="s">
        <v>43</v>
      </c>
    </row>
    <row r="66" customFormat="false" ht="15" hidden="false" customHeight="false" outlineLevel="0" collapsed="false">
      <c r="C66" s="4" t="s">
        <v>51</v>
      </c>
    </row>
    <row r="67" customFormat="false" ht="15" hidden="false" customHeight="false" outlineLevel="0" collapsed="false">
      <c r="C67" s="4" t="s">
        <v>52</v>
      </c>
    </row>
    <row r="68" customFormat="false" ht="15" hidden="false" customHeight="false" outlineLevel="0" collapsed="false">
      <c r="C68" s="4" t="s">
        <v>53</v>
      </c>
    </row>
    <row r="69" customFormat="false" ht="15" hidden="false" customHeight="false" outlineLevel="0" collapsed="false">
      <c r="C69" s="4" t="s">
        <v>32</v>
      </c>
    </row>
    <row r="70" customFormat="false" ht="15" hidden="false" customHeight="false" outlineLevel="0" collapsed="false">
      <c r="C70" s="4" t="s">
        <v>54</v>
      </c>
    </row>
    <row r="71" customFormat="false" ht="15" hidden="false" customHeight="false" outlineLevel="0" collapsed="false">
      <c r="C71" s="4" t="s">
        <v>55</v>
      </c>
    </row>
    <row r="72" customFormat="false" ht="15" hidden="false" customHeight="false" outlineLevel="0" collapsed="false">
      <c r="C72" s="4" t="s">
        <v>35</v>
      </c>
    </row>
    <row r="73" customFormat="false" ht="15" hidden="false" customHeight="false" outlineLevel="0" collapsed="false">
      <c r="C73" s="4" t="s">
        <v>56</v>
      </c>
    </row>
    <row r="74" customFormat="false" ht="15" hidden="false" customHeight="false" outlineLevel="0" collapsed="false">
      <c r="C74" s="4" t="s">
        <v>57</v>
      </c>
    </row>
    <row r="75" customFormat="false" ht="15" hidden="false" customHeight="false" outlineLevel="0" collapsed="false">
      <c r="C75" s="4" t="s">
        <v>58</v>
      </c>
    </row>
    <row r="76" customFormat="false" ht="15" hidden="false" customHeight="false" outlineLevel="0" collapsed="false">
      <c r="C76" s="4" t="s">
        <v>59</v>
      </c>
    </row>
    <row r="77" customFormat="false" ht="15" hidden="false" customHeight="false" outlineLevel="0" collapsed="false">
      <c r="C77" s="4" t="s">
        <v>60</v>
      </c>
    </row>
    <row r="79" customFormat="false" ht="19.4" hidden="false" customHeight="false" outlineLevel="0" collapsed="false">
      <c r="B79" s="3" t="s">
        <v>61</v>
      </c>
    </row>
    <row r="80" customFormat="false" ht="15" hidden="false" customHeight="false" outlineLevel="0" collapsed="false">
      <c r="C80" s="4" t="s">
        <v>62</v>
      </c>
    </row>
    <row r="81" customFormat="false" ht="15" hidden="false" customHeight="false" outlineLevel="0" collapsed="false">
      <c r="C81" s="4" t="s">
        <v>63</v>
      </c>
    </row>
    <row r="82" customFormat="false" ht="15" hidden="false" customHeight="false" outlineLevel="0" collapsed="false">
      <c r="C82" s="4" t="s">
        <v>64</v>
      </c>
    </row>
    <row r="84" customFormat="false" ht="15" hidden="false" customHeight="false" outlineLevel="0" collapsed="false">
      <c r="B84" s="7" t="s">
        <v>65</v>
      </c>
    </row>
    <row r="85" customFormat="false" ht="29.85" hidden="false" customHeight="false" outlineLevel="0" collapsed="false">
      <c r="C85" s="8" t="s">
        <v>66</v>
      </c>
    </row>
    <row r="88" customFormat="false" ht="15" hidden="false" customHeight="false" outlineLevel="0" collapsed="false">
      <c r="B88" s="2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78"/>
  </cols>
  <sheetData>
    <row r="1" customFormat="false" ht="19.7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15" hidden="false" customHeight="false" outlineLevel="0" collapsed="false">
      <c r="A4" s="9" t="s">
        <v>70</v>
      </c>
      <c r="B4" s="10" t="s">
        <v>71</v>
      </c>
      <c r="C4" s="10" t="s">
        <v>72</v>
      </c>
    </row>
    <row r="5" customFormat="false" ht="15" hidden="false" customHeight="false" outlineLevel="0" collapsed="false">
      <c r="A5" s="11" t="n">
        <v>1</v>
      </c>
      <c r="B5" s="12" t="s">
        <v>73</v>
      </c>
      <c r="C5" s="13" t="s">
        <v>74</v>
      </c>
    </row>
    <row r="6" customFormat="false" ht="15" hidden="false" customHeight="false" outlineLevel="0" collapsed="false">
      <c r="A6" s="11" t="n">
        <v>2</v>
      </c>
      <c r="B6" s="12" t="s">
        <v>75</v>
      </c>
      <c r="C6" s="14" t="s">
        <v>76</v>
      </c>
    </row>
    <row r="7" customFormat="false" ht="15" hidden="false" customHeight="false" outlineLevel="0" collapsed="false">
      <c r="A7" s="11" t="n">
        <v>3</v>
      </c>
      <c r="B7" s="12" t="s">
        <v>77</v>
      </c>
      <c r="C7" s="14" t="s">
        <v>78</v>
      </c>
    </row>
    <row r="8" customFormat="false" ht="15" hidden="false" customHeight="false" outlineLevel="0" collapsed="false">
      <c r="A8" s="11" t="n">
        <v>4</v>
      </c>
      <c r="B8" s="12" t="s">
        <v>79</v>
      </c>
      <c r="C8" s="14" t="s">
        <v>80</v>
      </c>
    </row>
    <row r="9" customFormat="false" ht="15" hidden="false" customHeight="false" outlineLevel="0" collapsed="false">
      <c r="A9" s="11" t="n">
        <v>5</v>
      </c>
      <c r="B9" s="12" t="s">
        <v>81</v>
      </c>
      <c r="C9" s="14" t="s">
        <v>82</v>
      </c>
    </row>
    <row r="10" customFormat="false" ht="15" hidden="false" customHeight="false" outlineLevel="0" collapsed="false">
      <c r="A10" s="11" t="n">
        <v>6</v>
      </c>
      <c r="B10" s="12" t="s">
        <v>83</v>
      </c>
      <c r="C10" s="14" t="s">
        <v>84</v>
      </c>
    </row>
    <row r="11" customFormat="false" ht="15" hidden="false" customHeight="false" outlineLevel="0" collapsed="false">
      <c r="A11" s="11" t="n">
        <v>7</v>
      </c>
      <c r="B11" s="12" t="s">
        <v>85</v>
      </c>
      <c r="C11" s="14" t="s">
        <v>86</v>
      </c>
    </row>
    <row r="13" customFormat="false" ht="15" hidden="false" customHeight="false" outlineLevel="0" collapsed="false">
      <c r="A13" s="7" t="s">
        <v>87</v>
      </c>
    </row>
    <row r="14" customFormat="false" ht="15" hidden="false" customHeight="false" outlineLevel="0" collapsed="false">
      <c r="A14" s="15" t="s">
        <v>88</v>
      </c>
      <c r="B14" s="5" t="s">
        <v>89</v>
      </c>
    </row>
    <row r="15" customFormat="false" ht="15" hidden="false" customHeight="false" outlineLevel="0" collapsed="false">
      <c r="A15" s="5" t="s">
        <v>90</v>
      </c>
      <c r="B15" s="5" t="s">
        <v>91</v>
      </c>
    </row>
    <row r="16" customFormat="false" ht="15" hidden="false" customHeight="false" outlineLevel="0" collapsed="false">
      <c r="A16" s="16" t="s">
        <v>92</v>
      </c>
      <c r="B16" s="5" t="s">
        <v>93</v>
      </c>
    </row>
    <row r="17" customFormat="false" ht="15" hidden="false" customHeight="false" outlineLevel="0" collapsed="false">
      <c r="A17" s="17" t="s">
        <v>94</v>
      </c>
      <c r="B17" s="5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"/>
    <col collapsed="false" customWidth="true" hidden="false" outlineLevel="0" max="3" min="3" style="0" width="9"/>
    <col collapsed="false" customWidth="true" hidden="false" outlineLevel="0" max="4" min="4" style="0" width="34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8" min="8" style="0" width="34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B4" s="6" t="s">
        <v>98</v>
      </c>
      <c r="C4" s="18" t="n">
        <v>2026</v>
      </c>
    </row>
    <row r="5" customFormat="false" ht="15" hidden="false" customHeight="false" outlineLevel="0" collapsed="false">
      <c r="B5" s="6" t="s">
        <v>99</v>
      </c>
      <c r="C5" s="19" t="n">
        <f aca="true">TODAY()</f>
        <v>46274</v>
      </c>
    </row>
    <row r="7" customFormat="false" ht="44" hidden="false" customHeight="false" outlineLevel="0" collapsed="false">
      <c r="A7" s="9" t="s">
        <v>70</v>
      </c>
      <c r="B7" s="10" t="s">
        <v>100</v>
      </c>
      <c r="C7" s="10" t="s">
        <v>101</v>
      </c>
      <c r="D7" s="10" t="s">
        <v>102</v>
      </c>
      <c r="E7" s="10" t="s">
        <v>103</v>
      </c>
      <c r="F7" s="10" t="s">
        <v>104</v>
      </c>
      <c r="G7" s="10" t="s">
        <v>105</v>
      </c>
      <c r="H7" s="10" t="s">
        <v>106</v>
      </c>
      <c r="I7" s="10" t="s">
        <v>107</v>
      </c>
    </row>
    <row r="8" customFormat="false" ht="39.55" hidden="false" customHeight="false" outlineLevel="0" collapsed="false">
      <c r="A8" s="11" t="n">
        <v>1</v>
      </c>
      <c r="B8" s="20" t="n">
        <v>1</v>
      </c>
      <c r="C8" s="20" t="n">
        <v>10</v>
      </c>
      <c r="D8" s="14" t="s">
        <v>108</v>
      </c>
      <c r="E8" s="21" t="s">
        <v>109</v>
      </c>
      <c r="F8" s="22" t="n">
        <f aca="false">DATE($C$4+0,B8,C8)</f>
        <v>46032</v>
      </c>
      <c r="G8" s="23" t="n">
        <f aca="false">F8-$C$5</f>
        <v>-242</v>
      </c>
      <c r="H8" s="21" t="s">
        <v>110</v>
      </c>
      <c r="I8" s="24" t="n">
        <f aca="false">IF(G8&gt;=0,F8,99999)</f>
        <v>99999</v>
      </c>
    </row>
    <row r="9" customFormat="false" ht="26.85" hidden="false" customHeight="false" outlineLevel="0" collapsed="false">
      <c r="A9" s="11" t="n">
        <v>2</v>
      </c>
      <c r="B9" s="20" t="n">
        <v>1</v>
      </c>
      <c r="C9" s="20" t="n">
        <v>25</v>
      </c>
      <c r="D9" s="14" t="s">
        <v>111</v>
      </c>
      <c r="E9" s="21" t="s">
        <v>112</v>
      </c>
      <c r="F9" s="22" t="n">
        <f aca="false">DATE($C$4+0,B9,C9)</f>
        <v>46047</v>
      </c>
      <c r="G9" s="23" t="n">
        <f aca="false">F9-$C$5</f>
        <v>-227</v>
      </c>
      <c r="H9" s="21" t="s">
        <v>113</v>
      </c>
      <c r="I9" s="24" t="n">
        <f aca="false">IF(G9&gt;=0,F9,99999)</f>
        <v>99999</v>
      </c>
    </row>
    <row r="10" customFormat="false" ht="26.85" hidden="false" customHeight="false" outlineLevel="0" collapsed="false">
      <c r="A10" s="11" t="n">
        <v>3</v>
      </c>
      <c r="B10" s="20" t="n">
        <v>1</v>
      </c>
      <c r="C10" s="20" t="n">
        <v>31</v>
      </c>
      <c r="D10" s="14" t="s">
        <v>114</v>
      </c>
      <c r="E10" s="21" t="s">
        <v>115</v>
      </c>
      <c r="F10" s="22" t="n">
        <f aca="false">DATE($C$4+0,B10,C10)</f>
        <v>46053</v>
      </c>
      <c r="G10" s="23" t="n">
        <f aca="false">F10-$C$5</f>
        <v>-221</v>
      </c>
      <c r="H10" s="21" t="s">
        <v>116</v>
      </c>
      <c r="I10" s="24" t="n">
        <f aca="false">IF(G10&gt;=0,F10,99999)</f>
        <v>99999</v>
      </c>
    </row>
    <row r="11" customFormat="false" ht="26.85" hidden="false" customHeight="false" outlineLevel="0" collapsed="false">
      <c r="A11" s="11" t="n">
        <v>4</v>
      </c>
      <c r="B11" s="20" t="n">
        <v>2</v>
      </c>
      <c r="C11" s="20" t="n">
        <v>10</v>
      </c>
      <c r="D11" s="14" t="s">
        <v>117</v>
      </c>
      <c r="E11" s="21" t="s">
        <v>118</v>
      </c>
      <c r="F11" s="22" t="n">
        <f aca="false">DATE($C$4+0,B11,C11)</f>
        <v>46063</v>
      </c>
      <c r="G11" s="23" t="n">
        <f aca="false">F11-$C$5</f>
        <v>-211</v>
      </c>
      <c r="H11" s="21" t="s">
        <v>119</v>
      </c>
      <c r="I11" s="24" t="n">
        <f aca="false">IF(G11&gt;=0,F11,99999)</f>
        <v>99999</v>
      </c>
    </row>
    <row r="12" customFormat="false" ht="26.85" hidden="false" customHeight="false" outlineLevel="0" collapsed="false">
      <c r="A12" s="11" t="n">
        <v>5</v>
      </c>
      <c r="B12" s="20" t="n">
        <v>2</v>
      </c>
      <c r="C12" s="20" t="n">
        <v>28</v>
      </c>
      <c r="D12" s="14" t="s">
        <v>120</v>
      </c>
      <c r="E12" s="21" t="s">
        <v>121</v>
      </c>
      <c r="F12" s="22" t="n">
        <f aca="false">DATE($C$4+0,B12,C12)</f>
        <v>46081</v>
      </c>
      <c r="G12" s="23" t="n">
        <f aca="false">F12-$C$5</f>
        <v>-193</v>
      </c>
      <c r="H12" s="21" t="s">
        <v>122</v>
      </c>
      <c r="I12" s="24" t="n">
        <f aca="false">IF(G12&gt;=0,F12,99999)</f>
        <v>99999</v>
      </c>
    </row>
    <row r="13" customFormat="false" ht="15" hidden="false" customHeight="false" outlineLevel="0" collapsed="false">
      <c r="A13" s="11" t="n">
        <v>6</v>
      </c>
      <c r="B13" s="20" t="n">
        <v>2</v>
      </c>
      <c r="C13" s="20" t="n">
        <v>28</v>
      </c>
      <c r="D13" s="14" t="s">
        <v>123</v>
      </c>
      <c r="E13" s="21" t="s">
        <v>124</v>
      </c>
      <c r="F13" s="22" t="n">
        <f aca="false">DATE($C$4+0,B13,C13)</f>
        <v>46081</v>
      </c>
      <c r="G13" s="23" t="n">
        <f aca="false">F13-$C$5</f>
        <v>-193</v>
      </c>
      <c r="H13" s="21" t="s">
        <v>125</v>
      </c>
      <c r="I13" s="24" t="n">
        <f aca="false">IF(G13&gt;=0,F13,99999)</f>
        <v>99999</v>
      </c>
    </row>
    <row r="14" customFormat="false" ht="39.55" hidden="false" customHeight="false" outlineLevel="0" collapsed="false">
      <c r="A14" s="11" t="n">
        <v>7</v>
      </c>
      <c r="B14" s="20" t="n">
        <v>3</v>
      </c>
      <c r="C14" s="20" t="n">
        <v>10</v>
      </c>
      <c r="D14" s="14" t="s">
        <v>126</v>
      </c>
      <c r="E14" s="21" t="s">
        <v>109</v>
      </c>
      <c r="F14" s="22" t="n">
        <f aca="false">DATE($C$4+0,B14,C14)</f>
        <v>46091</v>
      </c>
      <c r="G14" s="23" t="n">
        <f aca="false">F14-$C$5</f>
        <v>-183</v>
      </c>
      <c r="H14" s="21" t="s">
        <v>127</v>
      </c>
      <c r="I14" s="24" t="n">
        <f aca="false">IF(G14&gt;=0,F14,99999)</f>
        <v>99999</v>
      </c>
    </row>
    <row r="15" customFormat="false" ht="15" hidden="false" customHeight="false" outlineLevel="0" collapsed="false">
      <c r="A15" s="11" t="n">
        <v>8</v>
      </c>
      <c r="B15" s="20" t="n">
        <v>3</v>
      </c>
      <c r="C15" s="20" t="n">
        <v>10</v>
      </c>
      <c r="D15" s="14" t="s">
        <v>128</v>
      </c>
      <c r="E15" s="21" t="s">
        <v>121</v>
      </c>
      <c r="F15" s="22" t="n">
        <f aca="false">DATE($C$4+0,B15,C15)</f>
        <v>46091</v>
      </c>
      <c r="G15" s="23" t="n">
        <f aca="false">F15-$C$5</f>
        <v>-183</v>
      </c>
      <c r="H15" s="25" t="s">
        <v>129</v>
      </c>
      <c r="I15" s="24" t="n">
        <f aca="false">IF(G15&gt;=0,F15,99999)</f>
        <v>99999</v>
      </c>
    </row>
    <row r="16" customFormat="false" ht="52.2" hidden="false" customHeight="false" outlineLevel="0" collapsed="false">
      <c r="A16" s="11" t="n">
        <v>9</v>
      </c>
      <c r="B16" s="20" t="n">
        <v>3</v>
      </c>
      <c r="C16" s="20" t="n">
        <v>10</v>
      </c>
      <c r="D16" s="14" t="s">
        <v>130</v>
      </c>
      <c r="E16" s="21" t="s">
        <v>131</v>
      </c>
      <c r="F16" s="22" t="n">
        <f aca="false">DATE($C$4+0,B16,C16)</f>
        <v>46091</v>
      </c>
      <c r="G16" s="23" t="n">
        <f aca="false">F16-$C$5</f>
        <v>-183</v>
      </c>
      <c r="H16" s="21" t="s">
        <v>132</v>
      </c>
      <c r="I16" s="24" t="n">
        <f aca="false">IF(G16&gt;=0,F16,99999)</f>
        <v>99999</v>
      </c>
    </row>
    <row r="17" customFormat="false" ht="39.55" hidden="false" customHeight="false" outlineLevel="0" collapsed="false">
      <c r="A17" s="11" t="n">
        <v>10</v>
      </c>
      <c r="B17" s="20" t="n">
        <v>3</v>
      </c>
      <c r="C17" s="20" t="n">
        <v>15</v>
      </c>
      <c r="D17" s="14" t="s">
        <v>133</v>
      </c>
      <c r="E17" s="21" t="s">
        <v>134</v>
      </c>
      <c r="F17" s="22" t="n">
        <f aca="false">DATE($C$4+0,B17,C17)</f>
        <v>46096</v>
      </c>
      <c r="G17" s="23" t="n">
        <f aca="false">F17-$C$5</f>
        <v>-178</v>
      </c>
      <c r="H17" s="21" t="s">
        <v>135</v>
      </c>
      <c r="I17" s="24" t="n">
        <f aca="false">IF(G17&gt;=0,F17,99999)</f>
        <v>99999</v>
      </c>
    </row>
    <row r="18" customFormat="false" ht="26.85" hidden="false" customHeight="false" outlineLevel="0" collapsed="false">
      <c r="A18" s="11" t="n">
        <v>11</v>
      </c>
      <c r="B18" s="20" t="n">
        <v>3</v>
      </c>
      <c r="C18" s="20" t="n">
        <v>31</v>
      </c>
      <c r="D18" s="14" t="s">
        <v>136</v>
      </c>
      <c r="E18" s="25" t="s">
        <v>137</v>
      </c>
      <c r="F18" s="22" t="n">
        <f aca="false">DATE($C$4+0,B18,C18)</f>
        <v>46112</v>
      </c>
      <c r="G18" s="23" t="n">
        <f aca="false">F18-$C$5</f>
        <v>-162</v>
      </c>
      <c r="H18" s="21" t="s">
        <v>138</v>
      </c>
      <c r="I18" s="24" t="n">
        <f aca="false">IF(G18&gt;=0,F18,99999)</f>
        <v>99999</v>
      </c>
    </row>
    <row r="19" customFormat="false" ht="26.85" hidden="false" customHeight="false" outlineLevel="0" collapsed="false">
      <c r="A19" s="11" t="n">
        <v>12</v>
      </c>
      <c r="B19" s="20" t="n">
        <v>4</v>
      </c>
      <c r="C19" s="20" t="n">
        <v>25</v>
      </c>
      <c r="D19" s="14" t="s">
        <v>139</v>
      </c>
      <c r="E19" s="21" t="s">
        <v>140</v>
      </c>
      <c r="F19" s="22" t="n">
        <f aca="false">DATE($C$4+0,B19,C19)</f>
        <v>46137</v>
      </c>
      <c r="G19" s="23" t="n">
        <f aca="false">F19-$C$5</f>
        <v>-137</v>
      </c>
      <c r="H19" s="21" t="s">
        <v>141</v>
      </c>
      <c r="I19" s="24" t="n">
        <f aca="false">IF(G19&gt;=0,F19,99999)</f>
        <v>99999</v>
      </c>
    </row>
    <row r="20" customFormat="false" ht="26.85" hidden="false" customHeight="false" outlineLevel="0" collapsed="false">
      <c r="A20" s="11" t="n">
        <v>13</v>
      </c>
      <c r="B20" s="20" t="n">
        <v>4</v>
      </c>
      <c r="C20" s="20" t="n">
        <v>30</v>
      </c>
      <c r="D20" s="14" t="s">
        <v>142</v>
      </c>
      <c r="E20" s="25" t="s">
        <v>137</v>
      </c>
      <c r="F20" s="22" t="n">
        <f aca="false">DATE($C$4+0,B20,C20)</f>
        <v>46142</v>
      </c>
      <c r="G20" s="23" t="n">
        <f aca="false">F20-$C$5</f>
        <v>-132</v>
      </c>
      <c r="H20" s="21" t="s">
        <v>143</v>
      </c>
      <c r="I20" s="24" t="n">
        <f aca="false">IF(G20&gt;=0,F20,99999)</f>
        <v>99999</v>
      </c>
    </row>
    <row r="21" customFormat="false" ht="26.85" hidden="false" customHeight="false" outlineLevel="0" collapsed="false">
      <c r="A21" s="11" t="n">
        <v>14</v>
      </c>
      <c r="B21" s="20" t="n">
        <v>5</v>
      </c>
      <c r="C21" s="20" t="n">
        <v>31</v>
      </c>
      <c r="D21" s="14" t="s">
        <v>144</v>
      </c>
      <c r="E21" s="21" t="s">
        <v>145</v>
      </c>
      <c r="F21" s="22" t="n">
        <f aca="false">DATE($C$4+0,B21,C21)</f>
        <v>46173</v>
      </c>
      <c r="G21" s="23" t="n">
        <f aca="false">F21-$C$5</f>
        <v>-101</v>
      </c>
      <c r="H21" s="21" t="s">
        <v>146</v>
      </c>
      <c r="I21" s="24" t="n">
        <f aca="false">IF(G21&gt;=0,F21,99999)</f>
        <v>99999</v>
      </c>
    </row>
    <row r="22" customFormat="false" ht="26.85" hidden="false" customHeight="false" outlineLevel="0" collapsed="false">
      <c r="A22" s="11" t="n">
        <v>15</v>
      </c>
      <c r="B22" s="20" t="n">
        <v>7</v>
      </c>
      <c r="C22" s="20" t="n">
        <v>25</v>
      </c>
      <c r="D22" s="14" t="s">
        <v>147</v>
      </c>
      <c r="E22" s="21" t="s">
        <v>112</v>
      </c>
      <c r="F22" s="22" t="n">
        <f aca="false">DATE($C$4+0,B22,C22)</f>
        <v>46228</v>
      </c>
      <c r="G22" s="23" t="n">
        <f aca="false">F22-$C$5</f>
        <v>-46</v>
      </c>
      <c r="H22" s="21" t="s">
        <v>148</v>
      </c>
      <c r="I22" s="24" t="n">
        <f aca="false">IF(G22&gt;=0,F22,99999)</f>
        <v>99999</v>
      </c>
    </row>
    <row r="23" customFormat="false" ht="26.85" hidden="false" customHeight="false" outlineLevel="0" collapsed="false">
      <c r="A23" s="11" t="n">
        <v>16</v>
      </c>
      <c r="B23" s="20" t="n">
        <v>7</v>
      </c>
      <c r="C23" s="20" t="n">
        <v>31</v>
      </c>
      <c r="D23" s="14" t="s">
        <v>149</v>
      </c>
      <c r="E23" s="21" t="s">
        <v>115</v>
      </c>
      <c r="F23" s="22" t="n">
        <f aca="false">DATE($C$4+0,B23,C23)</f>
        <v>46234</v>
      </c>
      <c r="G23" s="23" t="n">
        <f aca="false">F23-$C$5</f>
        <v>-40</v>
      </c>
      <c r="H23" s="21" t="s">
        <v>150</v>
      </c>
      <c r="I23" s="24" t="n">
        <f aca="false">IF(G23&gt;=0,F23,99999)</f>
        <v>99999</v>
      </c>
    </row>
    <row r="24" customFormat="false" ht="26.85" hidden="false" customHeight="false" outlineLevel="0" collapsed="false">
      <c r="A24" s="11" t="n">
        <v>17</v>
      </c>
      <c r="B24" s="20" t="n">
        <v>8</v>
      </c>
      <c r="C24" s="20" t="n">
        <v>31</v>
      </c>
      <c r="D24" s="14" t="s">
        <v>151</v>
      </c>
      <c r="E24" s="25" t="s">
        <v>137</v>
      </c>
      <c r="F24" s="22" t="n">
        <f aca="false">DATE($C$4+0,B24,C24)</f>
        <v>46265</v>
      </c>
      <c r="G24" s="23" t="n">
        <f aca="false">F24-$C$5</f>
        <v>-9</v>
      </c>
      <c r="H24" s="21" t="s">
        <v>152</v>
      </c>
      <c r="I24" s="24" t="n">
        <f aca="false">IF(G24&gt;=0,F24,99999)</f>
        <v>99999</v>
      </c>
    </row>
    <row r="25" customFormat="false" ht="26.85" hidden="false" customHeight="false" outlineLevel="0" collapsed="false">
      <c r="A25" s="11" t="n">
        <v>18</v>
      </c>
      <c r="B25" s="20" t="n">
        <v>10</v>
      </c>
      <c r="C25" s="20" t="n">
        <v>25</v>
      </c>
      <c r="D25" s="14" t="s">
        <v>153</v>
      </c>
      <c r="E25" s="21" t="s">
        <v>140</v>
      </c>
      <c r="F25" s="22" t="n">
        <f aca="false">DATE($C$4+0,B25,C25)</f>
        <v>46320</v>
      </c>
      <c r="G25" s="23" t="n">
        <f aca="false">F25-$C$5</f>
        <v>46</v>
      </c>
      <c r="H25" s="21" t="s">
        <v>154</v>
      </c>
      <c r="I25" s="24" t="n">
        <f aca="false">IF(G25&gt;=0,F25,99999)</f>
        <v>46320</v>
      </c>
    </row>
    <row r="26" customFormat="false" ht="26.85" hidden="false" customHeight="false" outlineLevel="0" collapsed="false">
      <c r="A26" s="11" t="n">
        <v>19</v>
      </c>
      <c r="B26" s="20" t="n">
        <v>11</v>
      </c>
      <c r="C26" s="20" t="n">
        <v>30</v>
      </c>
      <c r="D26" s="14" t="s">
        <v>155</v>
      </c>
      <c r="E26" s="21" t="s">
        <v>156</v>
      </c>
      <c r="F26" s="22" t="n">
        <f aca="false">DATE($C$4+0,B26,C26)</f>
        <v>46356</v>
      </c>
      <c r="G26" s="23" t="n">
        <f aca="false">F26-$C$5</f>
        <v>82</v>
      </c>
      <c r="H26" s="21" t="s">
        <v>157</v>
      </c>
      <c r="I26" s="24" t="n">
        <f aca="false">IF(G26&gt;=0,F26,99999)</f>
        <v>46356</v>
      </c>
    </row>
    <row r="27" customFormat="false" ht="26.85" hidden="false" customHeight="false" outlineLevel="0" collapsed="false">
      <c r="A27" s="11" t="n">
        <v>20</v>
      </c>
      <c r="B27" s="20" t="n">
        <v>1</v>
      </c>
      <c r="C27" s="20" t="n">
        <v>25</v>
      </c>
      <c r="D27" s="14" t="s">
        <v>158</v>
      </c>
      <c r="E27" s="21" t="s">
        <v>112</v>
      </c>
      <c r="F27" s="22" t="n">
        <f aca="false">DATE($C$4+1,B27,C27)</f>
        <v>46412</v>
      </c>
      <c r="G27" s="23" t="n">
        <f aca="false">F27-$C$5</f>
        <v>138</v>
      </c>
      <c r="H27" s="21" t="s">
        <v>159</v>
      </c>
      <c r="I27" s="24" t="n">
        <f aca="false">IF(G27&gt;=0,F27,99999)</f>
        <v>46412</v>
      </c>
    </row>
    <row r="29" customFormat="false" ht="15" hidden="false" customHeight="false" outlineLevel="0" collapsed="false">
      <c r="D29" s="7" t="s">
        <v>160</v>
      </c>
      <c r="F29" s="19" t="n">
        <f aca="false">IF(MIN(I8:I27)=99999,"",MIN(I8:I27))</f>
        <v>46320</v>
      </c>
    </row>
    <row r="30" customFormat="false" ht="15" hidden="false" customHeight="false" outlineLevel="0" collapsed="false">
      <c r="D30" s="6" t="s">
        <v>161</v>
      </c>
      <c r="F30" s="24" t="n">
        <f aca="false">IF($F$29="","",$F$29-$C$5)</f>
        <v>46</v>
      </c>
    </row>
    <row r="32" customFormat="false" ht="26.85" hidden="false" customHeight="false" outlineLevel="0" collapsed="false">
      <c r="D32" s="26" t="s">
        <v>162</v>
      </c>
    </row>
    <row r="33" customFormat="false" ht="77.6" hidden="false" customHeight="false" outlineLevel="0" collapsed="false">
      <c r="D33" s="27" t="s">
        <v>163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4" min="4" style="0" width="50"/>
  </cols>
  <sheetData>
    <row r="1" customFormat="false" ht="19.7" hidden="false" customHeight="false" outlineLevel="0" collapsed="false">
      <c r="A1" s="1" t="s">
        <v>164</v>
      </c>
    </row>
    <row r="2" customFormat="false" ht="15" hidden="false" customHeight="false" outlineLevel="0" collapsed="false">
      <c r="A2" s="2" t="s">
        <v>165</v>
      </c>
    </row>
    <row r="4" customFormat="false" ht="15" hidden="false" customHeight="false" outlineLevel="0" collapsed="false">
      <c r="A4" s="9" t="s">
        <v>70</v>
      </c>
      <c r="B4" s="10" t="s">
        <v>166</v>
      </c>
      <c r="C4" s="10" t="s">
        <v>167</v>
      </c>
      <c r="D4" s="10" t="s">
        <v>168</v>
      </c>
    </row>
    <row r="5" customFormat="false" ht="26.85" hidden="false" customHeight="false" outlineLevel="0" collapsed="false">
      <c r="A5" s="11" t="n">
        <v>1</v>
      </c>
      <c r="B5" s="14" t="s">
        <v>169</v>
      </c>
      <c r="C5" s="28"/>
      <c r="D5" s="21" t="s">
        <v>170</v>
      </c>
    </row>
    <row r="6" customFormat="false" ht="26.85" hidden="false" customHeight="false" outlineLevel="0" collapsed="false">
      <c r="A6" s="11" t="n">
        <v>2</v>
      </c>
      <c r="B6" s="14" t="s">
        <v>171</v>
      </c>
      <c r="C6" s="28"/>
      <c r="D6" s="21" t="s">
        <v>172</v>
      </c>
    </row>
    <row r="7" customFormat="false" ht="15" hidden="false" customHeight="false" outlineLevel="0" collapsed="false">
      <c r="A7" s="11" t="n">
        <v>3</v>
      </c>
      <c r="B7" s="14" t="s">
        <v>173</v>
      </c>
      <c r="C7" s="28"/>
      <c r="D7" s="21" t="s">
        <v>174</v>
      </c>
    </row>
    <row r="8" customFormat="false" ht="26.85" hidden="false" customHeight="false" outlineLevel="0" collapsed="false">
      <c r="A8" s="11" t="n">
        <v>4</v>
      </c>
      <c r="B8" s="14" t="s">
        <v>175</v>
      </c>
      <c r="C8" s="28"/>
      <c r="D8" s="21" t="s">
        <v>176</v>
      </c>
    </row>
    <row r="9" customFormat="false" ht="26.85" hidden="false" customHeight="false" outlineLevel="0" collapsed="false">
      <c r="A9" s="11" t="n">
        <v>5</v>
      </c>
      <c r="B9" s="14" t="s">
        <v>177</v>
      </c>
      <c r="C9" s="28"/>
      <c r="D9" s="25" t="s">
        <v>178</v>
      </c>
    </row>
    <row r="10" customFormat="false" ht="26.85" hidden="false" customHeight="false" outlineLevel="0" collapsed="false">
      <c r="A10" s="11" t="n">
        <v>6</v>
      </c>
      <c r="B10" s="14" t="s">
        <v>179</v>
      </c>
      <c r="C10" s="28"/>
      <c r="D10" s="21" t="s">
        <v>180</v>
      </c>
    </row>
    <row r="11" customFormat="false" ht="26.85" hidden="false" customHeight="false" outlineLevel="0" collapsed="false">
      <c r="A11" s="11" t="n">
        <v>7</v>
      </c>
      <c r="B11" s="14" t="s">
        <v>181</v>
      </c>
      <c r="C11" s="28"/>
      <c r="D11" s="25" t="s">
        <v>182</v>
      </c>
    </row>
    <row r="12" customFormat="false" ht="15" hidden="false" customHeight="false" outlineLevel="0" collapsed="false">
      <c r="A12" s="11" t="n">
        <v>8</v>
      </c>
      <c r="B12" s="14" t="s">
        <v>183</v>
      </c>
      <c r="C12" s="28"/>
      <c r="D12" s="21" t="s">
        <v>184</v>
      </c>
    </row>
    <row r="13" customFormat="false" ht="15" hidden="false" customHeight="false" outlineLevel="0" collapsed="false">
      <c r="A13" s="11" t="n">
        <v>9</v>
      </c>
      <c r="B13" s="14" t="s">
        <v>185</v>
      </c>
      <c r="C13" s="28"/>
      <c r="D13" s="21" t="s">
        <v>186</v>
      </c>
    </row>
    <row r="16" customFormat="false" ht="26.85" hidden="false" customHeight="false" outlineLevel="0" collapsed="false">
      <c r="B16" s="27" t="s">
        <v>187</v>
      </c>
    </row>
  </sheetData>
  <dataValidations count="1">
    <dataValidation allowBlank="true" errorStyle="stop" operator="between" showDropDown="false" showErrorMessage="false" showInputMessage="false" sqref="C5:C13" type="list">
      <formula1>"예,아니오"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" min="3" style="0" width="34"/>
    <col collapsed="false" customWidth="true" hidden="false" outlineLevel="0" max="4" min="4" style="0" width="13"/>
    <col collapsed="false" customWidth="true" hidden="false" outlineLevel="0" max="5" min="5" style="0" width="9"/>
    <col collapsed="false" customWidth="true" hidden="false" outlineLevel="0" max="7" min="6" style="0" width="16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 t="s">
        <v>188</v>
      </c>
    </row>
    <row r="2" customFormat="false" ht="15" hidden="false" customHeight="false" outlineLevel="0" collapsed="false">
      <c r="A2" s="2" t="s">
        <v>189</v>
      </c>
    </row>
    <row r="4" customFormat="false" ht="15" hidden="false" customHeight="false" outlineLevel="0" collapsed="false">
      <c r="A4" s="9" t="s">
        <v>70</v>
      </c>
      <c r="B4" s="10" t="s">
        <v>190</v>
      </c>
      <c r="C4" s="10" t="s">
        <v>191</v>
      </c>
      <c r="D4" s="10" t="s">
        <v>192</v>
      </c>
      <c r="E4" s="10" t="s">
        <v>193</v>
      </c>
      <c r="F4" s="10" t="s">
        <v>194</v>
      </c>
      <c r="G4" s="10" t="s">
        <v>195</v>
      </c>
      <c r="H4" s="10" t="s">
        <v>196</v>
      </c>
    </row>
    <row r="5" customFormat="false" ht="15" hidden="false" customHeight="false" outlineLevel="0" collapsed="false">
      <c r="A5" s="11" t="n">
        <v>1</v>
      </c>
      <c r="B5" s="29"/>
      <c r="C5" s="30"/>
      <c r="D5" s="29"/>
      <c r="E5" s="20" t="str">
        <f aca="false">IF(OR(B5="",D5=""),"",IF(D5&lt;=B5,"O","늦음"))</f>
        <v/>
      </c>
      <c r="F5" s="31"/>
      <c r="G5" s="31"/>
      <c r="H5" s="32"/>
    </row>
    <row r="6" customFormat="false" ht="15" hidden="false" customHeight="false" outlineLevel="0" collapsed="false">
      <c r="A6" s="11" t="n">
        <v>2</v>
      </c>
      <c r="B6" s="29"/>
      <c r="C6" s="30"/>
      <c r="D6" s="29"/>
      <c r="E6" s="20" t="str">
        <f aca="false">IF(OR(B6="",D6=""),"",IF(D6&lt;=B6,"O","늦음"))</f>
        <v/>
      </c>
      <c r="F6" s="31"/>
      <c r="G6" s="31"/>
      <c r="H6" s="32"/>
    </row>
    <row r="7" customFormat="false" ht="15" hidden="false" customHeight="false" outlineLevel="0" collapsed="false">
      <c r="A7" s="11" t="n">
        <v>3</v>
      </c>
      <c r="B7" s="29"/>
      <c r="C7" s="30"/>
      <c r="D7" s="29"/>
      <c r="E7" s="20" t="str">
        <f aca="false">IF(OR(B7="",D7=""),"",IF(D7&lt;=B7,"O","늦음"))</f>
        <v/>
      </c>
      <c r="F7" s="31"/>
      <c r="G7" s="31"/>
      <c r="H7" s="32"/>
    </row>
    <row r="8" customFormat="false" ht="15" hidden="false" customHeight="false" outlineLevel="0" collapsed="false">
      <c r="A8" s="11" t="n">
        <v>4</v>
      </c>
      <c r="B8" s="29"/>
      <c r="C8" s="30"/>
      <c r="D8" s="29"/>
      <c r="E8" s="20" t="str">
        <f aca="false">IF(OR(B8="",D8=""),"",IF(D8&lt;=B8,"O","늦음"))</f>
        <v/>
      </c>
      <c r="F8" s="31"/>
      <c r="G8" s="31"/>
      <c r="H8" s="32"/>
    </row>
    <row r="9" customFormat="false" ht="15" hidden="false" customHeight="false" outlineLevel="0" collapsed="false">
      <c r="A9" s="11" t="n">
        <v>5</v>
      </c>
      <c r="B9" s="29"/>
      <c r="C9" s="30"/>
      <c r="D9" s="29"/>
      <c r="E9" s="20" t="str">
        <f aca="false">IF(OR(B9="",D9=""),"",IF(D9&lt;=B9,"O","늦음"))</f>
        <v/>
      </c>
      <c r="F9" s="31"/>
      <c r="G9" s="31"/>
      <c r="H9" s="32"/>
    </row>
    <row r="10" customFormat="false" ht="15" hidden="false" customHeight="false" outlineLevel="0" collapsed="false">
      <c r="A10" s="11" t="n">
        <v>6</v>
      </c>
      <c r="B10" s="29"/>
      <c r="C10" s="30"/>
      <c r="D10" s="29"/>
      <c r="E10" s="20" t="str">
        <f aca="false">IF(OR(B10="",D10=""),"",IF(D10&lt;=B10,"O","늦음"))</f>
        <v/>
      </c>
      <c r="F10" s="31"/>
      <c r="G10" s="31"/>
      <c r="H10" s="32"/>
    </row>
    <row r="11" customFormat="false" ht="15" hidden="false" customHeight="false" outlineLevel="0" collapsed="false">
      <c r="A11" s="11" t="n">
        <v>7</v>
      </c>
      <c r="B11" s="29"/>
      <c r="C11" s="30"/>
      <c r="D11" s="29"/>
      <c r="E11" s="20" t="str">
        <f aca="false">IF(OR(B11="",D11=""),"",IF(D11&lt;=B11,"O","늦음"))</f>
        <v/>
      </c>
      <c r="F11" s="31"/>
      <c r="G11" s="31"/>
      <c r="H11" s="32"/>
    </row>
    <row r="12" customFormat="false" ht="15" hidden="false" customHeight="false" outlineLevel="0" collapsed="false">
      <c r="A12" s="11" t="n">
        <v>8</v>
      </c>
      <c r="B12" s="29"/>
      <c r="C12" s="30"/>
      <c r="D12" s="29"/>
      <c r="E12" s="20" t="str">
        <f aca="false">IF(OR(B12="",D12=""),"",IF(D12&lt;=B12,"O","늦음"))</f>
        <v/>
      </c>
      <c r="F12" s="31"/>
      <c r="G12" s="31"/>
      <c r="H12" s="32"/>
    </row>
    <row r="13" customFormat="false" ht="15" hidden="false" customHeight="false" outlineLevel="0" collapsed="false">
      <c r="A13" s="11" t="n">
        <v>9</v>
      </c>
      <c r="B13" s="29"/>
      <c r="C13" s="30"/>
      <c r="D13" s="29"/>
      <c r="E13" s="20" t="str">
        <f aca="false">IF(OR(B13="",D13=""),"",IF(D13&lt;=B13,"O","늦음"))</f>
        <v/>
      </c>
      <c r="F13" s="31"/>
      <c r="G13" s="31"/>
      <c r="H13" s="32"/>
    </row>
    <row r="14" customFormat="false" ht="15" hidden="false" customHeight="false" outlineLevel="0" collapsed="false">
      <c r="A14" s="11" t="n">
        <v>10</v>
      </c>
      <c r="B14" s="29"/>
      <c r="C14" s="30"/>
      <c r="D14" s="29"/>
      <c r="E14" s="20" t="str">
        <f aca="false">IF(OR(B14="",D14=""),"",IF(D14&lt;=B14,"O","늦음"))</f>
        <v/>
      </c>
      <c r="F14" s="31"/>
      <c r="G14" s="31"/>
      <c r="H14" s="32"/>
    </row>
    <row r="15" customFormat="false" ht="15" hidden="false" customHeight="false" outlineLevel="0" collapsed="false">
      <c r="A15" s="11" t="n">
        <v>11</v>
      </c>
      <c r="B15" s="29"/>
      <c r="C15" s="30"/>
      <c r="D15" s="29"/>
      <c r="E15" s="20" t="str">
        <f aca="false">IF(OR(B15="",D15=""),"",IF(D15&lt;=B15,"O","늦음"))</f>
        <v/>
      </c>
      <c r="F15" s="31"/>
      <c r="G15" s="31"/>
      <c r="H15" s="32"/>
    </row>
    <row r="16" customFormat="false" ht="15" hidden="false" customHeight="false" outlineLevel="0" collapsed="false">
      <c r="A16" s="11" t="n">
        <v>12</v>
      </c>
      <c r="B16" s="29"/>
      <c r="C16" s="30"/>
      <c r="D16" s="29"/>
      <c r="E16" s="20" t="str">
        <f aca="false">IF(OR(B16="",D16=""),"",IF(D16&lt;=B16,"O","늦음"))</f>
        <v/>
      </c>
      <c r="F16" s="31"/>
      <c r="G16" s="31"/>
      <c r="H16" s="32"/>
    </row>
    <row r="17" customFormat="false" ht="15" hidden="false" customHeight="false" outlineLevel="0" collapsed="false">
      <c r="A17" s="11" t="n">
        <v>13</v>
      </c>
      <c r="B17" s="29"/>
      <c r="C17" s="30"/>
      <c r="D17" s="29"/>
      <c r="E17" s="20" t="str">
        <f aca="false">IF(OR(B17="",D17=""),"",IF(D17&lt;=B17,"O","늦음"))</f>
        <v/>
      </c>
      <c r="F17" s="31"/>
      <c r="G17" s="31"/>
      <c r="H17" s="32"/>
    </row>
    <row r="18" customFormat="false" ht="15" hidden="false" customHeight="false" outlineLevel="0" collapsed="false">
      <c r="A18" s="11" t="n">
        <v>14</v>
      </c>
      <c r="B18" s="29"/>
      <c r="C18" s="30"/>
      <c r="D18" s="29"/>
      <c r="E18" s="20" t="str">
        <f aca="false">IF(OR(B18="",D18=""),"",IF(D18&lt;=B18,"O","늦음"))</f>
        <v/>
      </c>
      <c r="F18" s="31"/>
      <c r="G18" s="31"/>
      <c r="H18" s="32"/>
    </row>
    <row r="19" customFormat="false" ht="15" hidden="false" customHeight="false" outlineLevel="0" collapsed="false">
      <c r="A19" s="11" t="n">
        <v>15</v>
      </c>
      <c r="B19" s="29"/>
      <c r="C19" s="30"/>
      <c r="D19" s="29"/>
      <c r="E19" s="20" t="str">
        <f aca="false">IF(OR(B19="",D19=""),"",IF(D19&lt;=B19,"O","늦음"))</f>
        <v/>
      </c>
      <c r="F19" s="31"/>
      <c r="G19" s="31"/>
      <c r="H19" s="32"/>
    </row>
    <row r="20" customFormat="false" ht="15" hidden="false" customHeight="false" outlineLevel="0" collapsed="false">
      <c r="A20" s="11" t="n">
        <v>16</v>
      </c>
      <c r="B20" s="29"/>
      <c r="C20" s="30"/>
      <c r="D20" s="29"/>
      <c r="E20" s="20" t="str">
        <f aca="false">IF(OR(B20="",D20=""),"",IF(D20&lt;=B20,"O","늦음"))</f>
        <v/>
      </c>
      <c r="F20" s="31"/>
      <c r="G20" s="31"/>
      <c r="H20" s="32"/>
    </row>
    <row r="21" customFormat="false" ht="15" hidden="false" customHeight="false" outlineLevel="0" collapsed="false">
      <c r="A21" s="11" t="n">
        <v>17</v>
      </c>
      <c r="B21" s="29"/>
      <c r="C21" s="30"/>
      <c r="D21" s="29"/>
      <c r="E21" s="20" t="str">
        <f aca="false">IF(OR(B21="",D21=""),"",IF(D21&lt;=B21,"O","늦음"))</f>
        <v/>
      </c>
      <c r="F21" s="31"/>
      <c r="G21" s="31"/>
      <c r="H21" s="32"/>
    </row>
    <row r="22" customFormat="false" ht="15" hidden="false" customHeight="false" outlineLevel="0" collapsed="false">
      <c r="A22" s="11" t="n">
        <v>18</v>
      </c>
      <c r="B22" s="29"/>
      <c r="C22" s="30"/>
      <c r="D22" s="29"/>
      <c r="E22" s="20" t="str">
        <f aca="false">IF(OR(B22="",D22=""),"",IF(D22&lt;=B22,"O","늦음"))</f>
        <v/>
      </c>
      <c r="F22" s="31"/>
      <c r="G22" s="31"/>
      <c r="H22" s="32"/>
    </row>
    <row r="23" customFormat="false" ht="15" hidden="false" customHeight="false" outlineLevel="0" collapsed="false">
      <c r="A23" s="11" t="n">
        <v>19</v>
      </c>
      <c r="B23" s="29"/>
      <c r="C23" s="30"/>
      <c r="D23" s="29"/>
      <c r="E23" s="20" t="str">
        <f aca="false">IF(OR(B23="",D23=""),"",IF(D23&lt;=B23,"O","늦음"))</f>
        <v/>
      </c>
      <c r="F23" s="31"/>
      <c r="G23" s="31"/>
      <c r="H23" s="32"/>
    </row>
    <row r="24" customFormat="false" ht="15" hidden="false" customHeight="false" outlineLevel="0" collapsed="false">
      <c r="A24" s="11" t="n">
        <v>20</v>
      </c>
      <c r="B24" s="29"/>
      <c r="C24" s="30"/>
      <c r="D24" s="29"/>
      <c r="E24" s="20" t="str">
        <f aca="false">IF(OR(B24="",D24=""),"",IF(D24&lt;=B24,"O","늦음"))</f>
        <v/>
      </c>
      <c r="F24" s="31"/>
      <c r="G24" s="31"/>
      <c r="H24" s="32"/>
    </row>
    <row r="25" customFormat="false" ht="15" hidden="false" customHeight="false" outlineLevel="0" collapsed="false">
      <c r="A25" s="11" t="n">
        <v>21</v>
      </c>
      <c r="B25" s="29"/>
      <c r="C25" s="30"/>
      <c r="D25" s="29"/>
      <c r="E25" s="20" t="str">
        <f aca="false">IF(OR(B25="",D25=""),"",IF(D25&lt;=B25,"O","늦음"))</f>
        <v/>
      </c>
      <c r="F25" s="31"/>
      <c r="G25" s="31"/>
      <c r="H25" s="32"/>
    </row>
    <row r="26" customFormat="false" ht="15" hidden="false" customHeight="false" outlineLevel="0" collapsed="false">
      <c r="A26" s="11" t="n">
        <v>22</v>
      </c>
      <c r="B26" s="29"/>
      <c r="C26" s="30"/>
      <c r="D26" s="29"/>
      <c r="E26" s="20" t="str">
        <f aca="false">IF(OR(B26="",D26=""),"",IF(D26&lt;=B26,"O","늦음"))</f>
        <v/>
      </c>
      <c r="F26" s="31"/>
      <c r="G26" s="31"/>
      <c r="H26" s="32"/>
    </row>
    <row r="27" customFormat="false" ht="15" hidden="false" customHeight="false" outlineLevel="0" collapsed="false">
      <c r="A27" s="11" t="n">
        <v>23</v>
      </c>
      <c r="B27" s="29"/>
      <c r="C27" s="30"/>
      <c r="D27" s="29"/>
      <c r="E27" s="20" t="str">
        <f aca="false">IF(OR(B27="",D27=""),"",IF(D27&lt;=B27,"O","늦음"))</f>
        <v/>
      </c>
      <c r="F27" s="31"/>
      <c r="G27" s="31"/>
      <c r="H27" s="32"/>
    </row>
    <row r="28" customFormat="false" ht="15" hidden="false" customHeight="false" outlineLevel="0" collapsed="false">
      <c r="A28" s="11" t="n">
        <v>24</v>
      </c>
      <c r="B28" s="29"/>
      <c r="C28" s="30"/>
      <c r="D28" s="29"/>
      <c r="E28" s="20" t="str">
        <f aca="false">IF(OR(B28="",D28=""),"",IF(D28&lt;=B28,"O","늦음"))</f>
        <v/>
      </c>
      <c r="F28" s="31"/>
      <c r="G28" s="31"/>
      <c r="H28" s="32"/>
    </row>
    <row r="29" customFormat="false" ht="15" hidden="false" customHeight="false" outlineLevel="0" collapsed="false">
      <c r="A29" s="11" t="n">
        <v>25</v>
      </c>
      <c r="B29" s="29"/>
      <c r="C29" s="30"/>
      <c r="D29" s="29"/>
      <c r="E29" s="20" t="str">
        <f aca="false">IF(OR(B29="",D29=""),"",IF(D29&lt;=B29,"O","늦음"))</f>
        <v/>
      </c>
      <c r="F29" s="31"/>
      <c r="G29" s="31"/>
      <c r="H29" s="32"/>
    </row>
    <row r="30" customFormat="false" ht="15" hidden="false" customHeight="false" outlineLevel="0" collapsed="false">
      <c r="A30" s="11" t="n">
        <v>26</v>
      </c>
      <c r="B30" s="29"/>
      <c r="C30" s="30"/>
      <c r="D30" s="29"/>
      <c r="E30" s="20" t="str">
        <f aca="false">IF(OR(B30="",D30=""),"",IF(D30&lt;=B30,"O","늦음"))</f>
        <v/>
      </c>
      <c r="F30" s="31"/>
      <c r="G30" s="31"/>
      <c r="H30" s="32"/>
    </row>
    <row r="31" customFormat="false" ht="15" hidden="false" customHeight="false" outlineLevel="0" collapsed="false">
      <c r="A31" s="11" t="n">
        <v>27</v>
      </c>
      <c r="B31" s="29"/>
      <c r="C31" s="30"/>
      <c r="D31" s="29"/>
      <c r="E31" s="20" t="str">
        <f aca="false">IF(OR(B31="",D31=""),"",IF(D31&lt;=B31,"O","늦음"))</f>
        <v/>
      </c>
      <c r="F31" s="31"/>
      <c r="G31" s="31"/>
      <c r="H31" s="32"/>
    </row>
    <row r="32" customFormat="false" ht="15" hidden="false" customHeight="false" outlineLevel="0" collapsed="false">
      <c r="A32" s="11" t="n">
        <v>28</v>
      </c>
      <c r="B32" s="29"/>
      <c r="C32" s="30"/>
      <c r="D32" s="29"/>
      <c r="E32" s="20" t="str">
        <f aca="false">IF(OR(B32="",D32=""),"",IF(D32&lt;=B32,"O","늦음"))</f>
        <v/>
      </c>
      <c r="F32" s="31"/>
      <c r="G32" s="31"/>
      <c r="H32" s="32"/>
    </row>
    <row r="33" customFormat="false" ht="15" hidden="false" customHeight="false" outlineLevel="0" collapsed="false">
      <c r="A33" s="11" t="n">
        <v>29</v>
      </c>
      <c r="B33" s="29"/>
      <c r="C33" s="30"/>
      <c r="D33" s="29"/>
      <c r="E33" s="20" t="str">
        <f aca="false">IF(OR(B33="",D33=""),"",IF(D33&lt;=B33,"O","늦음"))</f>
        <v/>
      </c>
      <c r="F33" s="31"/>
      <c r="G33" s="31"/>
      <c r="H33" s="32"/>
    </row>
    <row r="34" customFormat="false" ht="15" hidden="false" customHeight="false" outlineLevel="0" collapsed="false">
      <c r="A34" s="11" t="n">
        <v>30</v>
      </c>
      <c r="B34" s="29"/>
      <c r="C34" s="30"/>
      <c r="D34" s="29"/>
      <c r="E34" s="20" t="str">
        <f aca="false">IF(OR(B34="",D34=""),"",IF(D34&lt;=B34,"O","늦음"))</f>
        <v/>
      </c>
      <c r="F34" s="31"/>
      <c r="G34" s="31"/>
      <c r="H34" s="32"/>
    </row>
    <row r="35" customFormat="false" ht="15" hidden="false" customHeight="false" outlineLevel="0" collapsed="false">
      <c r="A35" s="11" t="n">
        <v>31</v>
      </c>
      <c r="B35" s="29"/>
      <c r="C35" s="30"/>
      <c r="D35" s="29"/>
      <c r="E35" s="20" t="str">
        <f aca="false">IF(OR(B35="",D35=""),"",IF(D35&lt;=B35,"O","늦음"))</f>
        <v/>
      </c>
      <c r="F35" s="31"/>
      <c r="G35" s="31"/>
      <c r="H35" s="32"/>
    </row>
    <row r="36" customFormat="false" ht="15" hidden="false" customHeight="false" outlineLevel="0" collapsed="false">
      <c r="A36" s="11" t="n">
        <v>32</v>
      </c>
      <c r="B36" s="29"/>
      <c r="C36" s="30"/>
      <c r="D36" s="29"/>
      <c r="E36" s="20" t="str">
        <f aca="false">IF(OR(B36="",D36=""),"",IF(D36&lt;=B36,"O","늦음"))</f>
        <v/>
      </c>
      <c r="F36" s="31"/>
      <c r="G36" s="31"/>
      <c r="H36" s="32"/>
    </row>
    <row r="37" customFormat="false" ht="15" hidden="false" customHeight="false" outlineLevel="0" collapsed="false">
      <c r="A37" s="11" t="n">
        <v>33</v>
      </c>
      <c r="B37" s="29"/>
      <c r="C37" s="30"/>
      <c r="D37" s="29"/>
      <c r="E37" s="20" t="str">
        <f aca="false">IF(OR(B37="",D37=""),"",IF(D37&lt;=B37,"O","늦음"))</f>
        <v/>
      </c>
      <c r="F37" s="31"/>
      <c r="G37" s="31"/>
      <c r="H37" s="32"/>
    </row>
    <row r="38" customFormat="false" ht="15" hidden="false" customHeight="false" outlineLevel="0" collapsed="false">
      <c r="A38" s="11" t="n">
        <v>34</v>
      </c>
      <c r="B38" s="29"/>
      <c r="C38" s="30"/>
      <c r="D38" s="29"/>
      <c r="E38" s="20" t="str">
        <f aca="false">IF(OR(B38="",D38=""),"",IF(D38&lt;=B38,"O","늦음"))</f>
        <v/>
      </c>
      <c r="F38" s="31"/>
      <c r="G38" s="31"/>
      <c r="H38" s="32"/>
    </row>
    <row r="39" customFormat="false" ht="15" hidden="false" customHeight="false" outlineLevel="0" collapsed="false">
      <c r="A39" s="11" t="n">
        <v>35</v>
      </c>
      <c r="B39" s="29"/>
      <c r="C39" s="30"/>
      <c r="D39" s="29"/>
      <c r="E39" s="20" t="str">
        <f aca="false">IF(OR(B39="",D39=""),"",IF(D39&lt;=B39,"O","늦음"))</f>
        <v/>
      </c>
      <c r="F39" s="31"/>
      <c r="G39" s="31"/>
      <c r="H39" s="32"/>
    </row>
    <row r="40" customFormat="false" ht="15" hidden="false" customHeight="false" outlineLevel="0" collapsed="false">
      <c r="A40" s="11" t="n">
        <v>36</v>
      </c>
      <c r="B40" s="29"/>
      <c r="C40" s="30"/>
      <c r="D40" s="29"/>
      <c r="E40" s="20" t="str">
        <f aca="false">IF(OR(B40="",D40=""),"",IF(D40&lt;=B40,"O","늦음"))</f>
        <v/>
      </c>
      <c r="F40" s="31"/>
      <c r="G40" s="31"/>
      <c r="H40" s="32"/>
    </row>
    <row r="41" customFormat="false" ht="15" hidden="false" customHeight="false" outlineLevel="0" collapsed="false">
      <c r="A41" s="11" t="n">
        <v>37</v>
      </c>
      <c r="B41" s="29"/>
      <c r="C41" s="30"/>
      <c r="D41" s="29"/>
      <c r="E41" s="20" t="str">
        <f aca="false">IF(OR(B41="",D41=""),"",IF(D41&lt;=B41,"O","늦음"))</f>
        <v/>
      </c>
      <c r="F41" s="31"/>
      <c r="G41" s="31"/>
      <c r="H41" s="32"/>
    </row>
    <row r="42" customFormat="false" ht="15" hidden="false" customHeight="false" outlineLevel="0" collapsed="false">
      <c r="A42" s="11" t="n">
        <v>38</v>
      </c>
      <c r="B42" s="29"/>
      <c r="C42" s="30"/>
      <c r="D42" s="29"/>
      <c r="E42" s="20" t="str">
        <f aca="false">IF(OR(B42="",D42=""),"",IF(D42&lt;=B42,"O","늦음"))</f>
        <v/>
      </c>
      <c r="F42" s="31"/>
      <c r="G42" s="31"/>
      <c r="H42" s="32"/>
    </row>
    <row r="43" customFormat="false" ht="15" hidden="false" customHeight="false" outlineLevel="0" collapsed="false">
      <c r="A43" s="11" t="n">
        <v>39</v>
      </c>
      <c r="B43" s="29"/>
      <c r="C43" s="30"/>
      <c r="D43" s="29"/>
      <c r="E43" s="20" t="str">
        <f aca="false">IF(OR(B43="",D43=""),"",IF(D43&lt;=B43,"O","늦음"))</f>
        <v/>
      </c>
      <c r="F43" s="31"/>
      <c r="G43" s="31"/>
      <c r="H43" s="32"/>
    </row>
    <row r="44" customFormat="false" ht="15" hidden="false" customHeight="false" outlineLevel="0" collapsed="false">
      <c r="A44" s="11" t="n">
        <v>40</v>
      </c>
      <c r="B44" s="29"/>
      <c r="C44" s="30"/>
      <c r="D44" s="29"/>
      <c r="E44" s="20" t="str">
        <f aca="false">IF(OR(B44="",D44=""),"",IF(D44&lt;=B44,"O","늦음"))</f>
        <v/>
      </c>
      <c r="F44" s="31"/>
      <c r="G44" s="31"/>
      <c r="H44" s="32"/>
    </row>
    <row r="46" customFormat="false" ht="15" hidden="false" customHeight="false" outlineLevel="0" collapsed="false">
      <c r="C46" s="7" t="s">
        <v>197</v>
      </c>
    </row>
    <row r="47" customFormat="false" ht="15" hidden="false" customHeight="false" outlineLevel="0" collapsed="false">
      <c r="C47" s="6" t="s">
        <v>198</v>
      </c>
      <c r="D47" s="24" t="n">
        <f aca="false">COUNTA(C5:C44)</f>
        <v>0</v>
      </c>
    </row>
    <row r="48" customFormat="false" ht="15" hidden="false" customHeight="false" outlineLevel="0" collapsed="false">
      <c r="C48" s="6" t="s">
        <v>199</v>
      </c>
      <c r="D48" s="24" t="n">
        <f aca="false">COUNTIF(E5:E44,"O")</f>
        <v>0</v>
      </c>
    </row>
    <row r="49" customFormat="false" ht="15" hidden="false" customHeight="false" outlineLevel="0" collapsed="false">
      <c r="C49" s="6" t="s">
        <v>200</v>
      </c>
      <c r="D49" s="24" t="n">
        <f aca="false">COUNTIF(E5:E44,"늦음")</f>
        <v>0</v>
      </c>
    </row>
    <row r="50" customFormat="false" ht="15" hidden="false" customHeight="false" outlineLevel="0" collapsed="false">
      <c r="C50" s="6" t="s">
        <v>201</v>
      </c>
      <c r="D50" s="33" t="n">
        <f aca="false">SUM(F5:F44)</f>
        <v>0</v>
      </c>
    </row>
    <row r="51" customFormat="false" ht="15" hidden="false" customHeight="false" outlineLevel="0" collapsed="false">
      <c r="C51" s="6" t="s">
        <v>202</v>
      </c>
      <c r="D51" s="33" t="n">
        <f aca="false">SUM(G5:G44)</f>
        <v>0</v>
      </c>
    </row>
    <row r="53" customFormat="false" ht="39.55" hidden="false" customHeight="false" outlineLevel="0" collapsed="false">
      <c r="C53" s="27" t="s">
        <v>203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6" min="3" style="0" width="18"/>
    <col collapsed="false" customWidth="true" hidden="false" outlineLevel="0" max="7" min="7" style="0" width="30"/>
  </cols>
  <sheetData>
    <row r="1" customFormat="false" ht="19.7" hidden="false" customHeight="false" outlineLevel="0" collapsed="false">
      <c r="A1" s="1" t="s">
        <v>204</v>
      </c>
    </row>
    <row r="2" customFormat="false" ht="15" hidden="false" customHeight="false" outlineLevel="0" collapsed="false">
      <c r="A2" s="2" t="s">
        <v>205</v>
      </c>
    </row>
    <row r="4" customFormat="false" ht="15" hidden="false" customHeight="false" outlineLevel="0" collapsed="false">
      <c r="A4" s="9" t="s">
        <v>70</v>
      </c>
      <c r="B4" s="10" t="s">
        <v>104</v>
      </c>
      <c r="C4" s="10" t="s">
        <v>206</v>
      </c>
      <c r="D4" s="10" t="s">
        <v>207</v>
      </c>
      <c r="E4" s="10" t="s">
        <v>208</v>
      </c>
      <c r="F4" s="10" t="s">
        <v>209</v>
      </c>
      <c r="G4" s="10" t="s">
        <v>210</v>
      </c>
    </row>
    <row r="5" customFormat="false" ht="15" hidden="false" customHeight="false" outlineLevel="0" collapsed="false">
      <c r="A5" s="11" t="n">
        <v>1</v>
      </c>
      <c r="B5" s="29"/>
      <c r="C5" s="31"/>
      <c r="D5" s="34" t="str">
        <f aca="false">IF(C5="","",ROUND(C5/1.1,0))</f>
        <v/>
      </c>
      <c r="E5" s="34" t="str">
        <f aca="false">IF(C5="","",C5-D5)</f>
        <v/>
      </c>
      <c r="F5" s="31"/>
      <c r="G5" s="32"/>
    </row>
    <row r="6" customFormat="false" ht="15" hidden="false" customHeight="false" outlineLevel="0" collapsed="false">
      <c r="A6" s="11" t="n">
        <v>2</v>
      </c>
      <c r="B6" s="29"/>
      <c r="C6" s="31"/>
      <c r="D6" s="34" t="str">
        <f aca="false">IF(C6="","",ROUND(C6/1.1,0))</f>
        <v/>
      </c>
      <c r="E6" s="34" t="str">
        <f aca="false">IF(C6="","",C6-D6)</f>
        <v/>
      </c>
      <c r="F6" s="31"/>
      <c r="G6" s="32"/>
    </row>
    <row r="7" customFormat="false" ht="15" hidden="false" customHeight="false" outlineLevel="0" collapsed="false">
      <c r="A7" s="11" t="n">
        <v>3</v>
      </c>
      <c r="B7" s="29"/>
      <c r="C7" s="31"/>
      <c r="D7" s="34" t="str">
        <f aca="false">IF(C7="","",ROUND(C7/1.1,0))</f>
        <v/>
      </c>
      <c r="E7" s="34" t="str">
        <f aca="false">IF(C7="","",C7-D7)</f>
        <v/>
      </c>
      <c r="F7" s="31"/>
      <c r="G7" s="32"/>
    </row>
    <row r="8" customFormat="false" ht="15" hidden="false" customHeight="false" outlineLevel="0" collapsed="false">
      <c r="A8" s="11" t="n">
        <v>4</v>
      </c>
      <c r="B8" s="29"/>
      <c r="C8" s="31"/>
      <c r="D8" s="34" t="str">
        <f aca="false">IF(C8="","",ROUND(C8/1.1,0))</f>
        <v/>
      </c>
      <c r="E8" s="34" t="str">
        <f aca="false">IF(C8="","",C8-D8)</f>
        <v/>
      </c>
      <c r="F8" s="31"/>
      <c r="G8" s="32"/>
    </row>
    <row r="9" customFormat="false" ht="15" hidden="false" customHeight="false" outlineLevel="0" collapsed="false">
      <c r="A9" s="11" t="n">
        <v>5</v>
      </c>
      <c r="B9" s="29"/>
      <c r="C9" s="31"/>
      <c r="D9" s="34" t="str">
        <f aca="false">IF(C9="","",ROUND(C9/1.1,0))</f>
        <v/>
      </c>
      <c r="E9" s="34" t="str">
        <f aca="false">IF(C9="","",C9-D9)</f>
        <v/>
      </c>
      <c r="F9" s="31"/>
      <c r="G9" s="32"/>
    </row>
    <row r="10" customFormat="false" ht="15" hidden="false" customHeight="false" outlineLevel="0" collapsed="false">
      <c r="A10" s="11" t="n">
        <v>6</v>
      </c>
      <c r="B10" s="29"/>
      <c r="C10" s="31"/>
      <c r="D10" s="34" t="str">
        <f aca="false">IF(C10="","",ROUND(C10/1.1,0))</f>
        <v/>
      </c>
      <c r="E10" s="34" t="str">
        <f aca="false">IF(C10="","",C10-D10)</f>
        <v/>
      </c>
      <c r="F10" s="31"/>
      <c r="G10" s="32"/>
    </row>
    <row r="11" customFormat="false" ht="15" hidden="false" customHeight="false" outlineLevel="0" collapsed="false">
      <c r="A11" s="11" t="n">
        <v>7</v>
      </c>
      <c r="B11" s="29"/>
      <c r="C11" s="31"/>
      <c r="D11" s="34" t="str">
        <f aca="false">IF(C11="","",ROUND(C11/1.1,0))</f>
        <v/>
      </c>
      <c r="E11" s="34" t="str">
        <f aca="false">IF(C11="","",C11-D11)</f>
        <v/>
      </c>
      <c r="F11" s="31"/>
      <c r="G11" s="32"/>
    </row>
    <row r="12" customFormat="false" ht="15" hidden="false" customHeight="false" outlineLevel="0" collapsed="false">
      <c r="A12" s="11" t="n">
        <v>8</v>
      </c>
      <c r="B12" s="29"/>
      <c r="C12" s="31"/>
      <c r="D12" s="34" t="str">
        <f aca="false">IF(C12="","",ROUND(C12/1.1,0))</f>
        <v/>
      </c>
      <c r="E12" s="34" t="str">
        <f aca="false">IF(C12="","",C12-D12)</f>
        <v/>
      </c>
      <c r="F12" s="31"/>
      <c r="G12" s="32"/>
    </row>
    <row r="13" customFormat="false" ht="15" hidden="false" customHeight="false" outlineLevel="0" collapsed="false">
      <c r="A13" s="11" t="n">
        <v>9</v>
      </c>
      <c r="B13" s="29"/>
      <c r="C13" s="31"/>
      <c r="D13" s="34" t="str">
        <f aca="false">IF(C13="","",ROUND(C13/1.1,0))</f>
        <v/>
      </c>
      <c r="E13" s="34" t="str">
        <f aca="false">IF(C13="","",C13-D13)</f>
        <v/>
      </c>
      <c r="F13" s="31"/>
      <c r="G13" s="32"/>
    </row>
    <row r="14" customFormat="false" ht="15" hidden="false" customHeight="false" outlineLevel="0" collapsed="false">
      <c r="A14" s="11" t="n">
        <v>10</v>
      </c>
      <c r="B14" s="29"/>
      <c r="C14" s="31"/>
      <c r="D14" s="34" t="str">
        <f aca="false">IF(C14="","",ROUND(C14/1.1,0))</f>
        <v/>
      </c>
      <c r="E14" s="34" t="str">
        <f aca="false">IF(C14="","",C14-D14)</f>
        <v/>
      </c>
      <c r="F14" s="31"/>
      <c r="G14" s="32"/>
    </row>
    <row r="15" customFormat="false" ht="15" hidden="false" customHeight="false" outlineLevel="0" collapsed="false">
      <c r="A15" s="11" t="n">
        <v>11</v>
      </c>
      <c r="B15" s="29"/>
      <c r="C15" s="31"/>
      <c r="D15" s="34" t="str">
        <f aca="false">IF(C15="","",ROUND(C15/1.1,0))</f>
        <v/>
      </c>
      <c r="E15" s="34" t="str">
        <f aca="false">IF(C15="","",C15-D15)</f>
        <v/>
      </c>
      <c r="F15" s="31"/>
      <c r="G15" s="32"/>
    </row>
    <row r="16" customFormat="false" ht="15" hidden="false" customHeight="false" outlineLevel="0" collapsed="false">
      <c r="A16" s="11" t="n">
        <v>12</v>
      </c>
      <c r="B16" s="29"/>
      <c r="C16" s="31"/>
      <c r="D16" s="34" t="str">
        <f aca="false">IF(C16="","",ROUND(C16/1.1,0))</f>
        <v/>
      </c>
      <c r="E16" s="34" t="str">
        <f aca="false">IF(C16="","",C16-D16)</f>
        <v/>
      </c>
      <c r="F16" s="31"/>
      <c r="G16" s="32"/>
    </row>
    <row r="17" customFormat="false" ht="15" hidden="false" customHeight="false" outlineLevel="0" collapsed="false">
      <c r="A17" s="11" t="n">
        <v>13</v>
      </c>
      <c r="B17" s="29"/>
      <c r="C17" s="31"/>
      <c r="D17" s="34" t="str">
        <f aca="false">IF(C17="","",ROUND(C17/1.1,0))</f>
        <v/>
      </c>
      <c r="E17" s="34" t="str">
        <f aca="false">IF(C17="","",C17-D17)</f>
        <v/>
      </c>
      <c r="F17" s="31"/>
      <c r="G17" s="32"/>
    </row>
    <row r="18" customFormat="false" ht="15" hidden="false" customHeight="false" outlineLevel="0" collapsed="false">
      <c r="A18" s="11" t="n">
        <v>14</v>
      </c>
      <c r="B18" s="29"/>
      <c r="C18" s="31"/>
      <c r="D18" s="34" t="str">
        <f aca="false">IF(C18="","",ROUND(C18/1.1,0))</f>
        <v/>
      </c>
      <c r="E18" s="34" t="str">
        <f aca="false">IF(C18="","",C18-D18)</f>
        <v/>
      </c>
      <c r="F18" s="31"/>
      <c r="G18" s="32"/>
    </row>
    <row r="19" customFormat="false" ht="15" hidden="false" customHeight="false" outlineLevel="0" collapsed="false">
      <c r="A19" s="11" t="n">
        <v>15</v>
      </c>
      <c r="B19" s="29"/>
      <c r="C19" s="31"/>
      <c r="D19" s="34" t="str">
        <f aca="false">IF(C19="","",ROUND(C19/1.1,0))</f>
        <v/>
      </c>
      <c r="E19" s="34" t="str">
        <f aca="false">IF(C19="","",C19-D19)</f>
        <v/>
      </c>
      <c r="F19" s="31"/>
      <c r="G19" s="32"/>
    </row>
    <row r="20" customFormat="false" ht="15" hidden="false" customHeight="false" outlineLevel="0" collapsed="false">
      <c r="A20" s="11" t="n">
        <v>16</v>
      </c>
      <c r="B20" s="29"/>
      <c r="C20" s="31"/>
      <c r="D20" s="34" t="str">
        <f aca="false">IF(C20="","",ROUND(C20/1.1,0))</f>
        <v/>
      </c>
      <c r="E20" s="34" t="str">
        <f aca="false">IF(C20="","",C20-D20)</f>
        <v/>
      </c>
      <c r="F20" s="31"/>
      <c r="G20" s="32"/>
    </row>
    <row r="21" customFormat="false" ht="15" hidden="false" customHeight="false" outlineLevel="0" collapsed="false">
      <c r="A21" s="11" t="n">
        <v>17</v>
      </c>
      <c r="B21" s="29"/>
      <c r="C21" s="31"/>
      <c r="D21" s="34" t="str">
        <f aca="false">IF(C21="","",ROUND(C21/1.1,0))</f>
        <v/>
      </c>
      <c r="E21" s="34" t="str">
        <f aca="false">IF(C21="","",C21-D21)</f>
        <v/>
      </c>
      <c r="F21" s="31"/>
      <c r="G21" s="32"/>
    </row>
    <row r="22" customFormat="false" ht="15" hidden="false" customHeight="false" outlineLevel="0" collapsed="false">
      <c r="A22" s="11" t="n">
        <v>18</v>
      </c>
      <c r="B22" s="29"/>
      <c r="C22" s="31"/>
      <c r="D22" s="34" t="str">
        <f aca="false">IF(C22="","",ROUND(C22/1.1,0))</f>
        <v/>
      </c>
      <c r="E22" s="34" t="str">
        <f aca="false">IF(C22="","",C22-D22)</f>
        <v/>
      </c>
      <c r="F22" s="31"/>
      <c r="G22" s="32"/>
    </row>
    <row r="23" customFormat="false" ht="15" hidden="false" customHeight="false" outlineLevel="0" collapsed="false">
      <c r="A23" s="11" t="n">
        <v>19</v>
      </c>
      <c r="B23" s="29"/>
      <c r="C23" s="31"/>
      <c r="D23" s="34" t="str">
        <f aca="false">IF(C23="","",ROUND(C23/1.1,0))</f>
        <v/>
      </c>
      <c r="E23" s="34" t="str">
        <f aca="false">IF(C23="","",C23-D23)</f>
        <v/>
      </c>
      <c r="F23" s="31"/>
      <c r="G23" s="32"/>
    </row>
    <row r="24" customFormat="false" ht="15" hidden="false" customHeight="false" outlineLevel="0" collapsed="false">
      <c r="A24" s="11" t="n">
        <v>20</v>
      </c>
      <c r="B24" s="29"/>
      <c r="C24" s="31"/>
      <c r="D24" s="34" t="str">
        <f aca="false">IF(C24="","",ROUND(C24/1.1,0))</f>
        <v/>
      </c>
      <c r="E24" s="34" t="str">
        <f aca="false">IF(C24="","",C24-D24)</f>
        <v/>
      </c>
      <c r="F24" s="31"/>
      <c r="G24" s="32"/>
    </row>
    <row r="25" customFormat="false" ht="15" hidden="false" customHeight="false" outlineLevel="0" collapsed="false">
      <c r="A25" s="11" t="n">
        <v>21</v>
      </c>
      <c r="B25" s="29"/>
      <c r="C25" s="31"/>
      <c r="D25" s="34" t="str">
        <f aca="false">IF(C25="","",ROUND(C25/1.1,0))</f>
        <v/>
      </c>
      <c r="E25" s="34" t="str">
        <f aca="false">IF(C25="","",C25-D25)</f>
        <v/>
      </c>
      <c r="F25" s="31"/>
      <c r="G25" s="32"/>
    </row>
    <row r="26" customFormat="false" ht="15" hidden="false" customHeight="false" outlineLevel="0" collapsed="false">
      <c r="A26" s="11" t="n">
        <v>22</v>
      </c>
      <c r="B26" s="29"/>
      <c r="C26" s="31"/>
      <c r="D26" s="34" t="str">
        <f aca="false">IF(C26="","",ROUND(C26/1.1,0))</f>
        <v/>
      </c>
      <c r="E26" s="34" t="str">
        <f aca="false">IF(C26="","",C26-D26)</f>
        <v/>
      </c>
      <c r="F26" s="31"/>
      <c r="G26" s="32"/>
    </row>
    <row r="27" customFormat="false" ht="15" hidden="false" customHeight="false" outlineLevel="0" collapsed="false">
      <c r="A27" s="11" t="n">
        <v>23</v>
      </c>
      <c r="B27" s="29"/>
      <c r="C27" s="31"/>
      <c r="D27" s="34" t="str">
        <f aca="false">IF(C27="","",ROUND(C27/1.1,0))</f>
        <v/>
      </c>
      <c r="E27" s="34" t="str">
        <f aca="false">IF(C27="","",C27-D27)</f>
        <v/>
      </c>
      <c r="F27" s="31"/>
      <c r="G27" s="32"/>
    </row>
    <row r="28" customFormat="false" ht="15" hidden="false" customHeight="false" outlineLevel="0" collapsed="false">
      <c r="A28" s="11" t="n">
        <v>24</v>
      </c>
      <c r="B28" s="29"/>
      <c r="C28" s="31"/>
      <c r="D28" s="34" t="str">
        <f aca="false">IF(C28="","",ROUND(C28/1.1,0))</f>
        <v/>
      </c>
      <c r="E28" s="34" t="str">
        <f aca="false">IF(C28="","",C28-D28)</f>
        <v/>
      </c>
      <c r="F28" s="31"/>
      <c r="G28" s="32"/>
    </row>
    <row r="29" customFormat="false" ht="15" hidden="false" customHeight="false" outlineLevel="0" collapsed="false">
      <c r="A29" s="11" t="n">
        <v>25</v>
      </c>
      <c r="B29" s="29"/>
      <c r="C29" s="31"/>
      <c r="D29" s="34" t="str">
        <f aca="false">IF(C29="","",ROUND(C29/1.1,0))</f>
        <v/>
      </c>
      <c r="E29" s="34" t="str">
        <f aca="false">IF(C29="","",C29-D29)</f>
        <v/>
      </c>
      <c r="F29" s="31"/>
      <c r="G29" s="32"/>
    </row>
    <row r="30" customFormat="false" ht="15" hidden="false" customHeight="false" outlineLevel="0" collapsed="false">
      <c r="A30" s="11" t="n">
        <v>26</v>
      </c>
      <c r="B30" s="29"/>
      <c r="C30" s="31"/>
      <c r="D30" s="34" t="str">
        <f aca="false">IF(C30="","",ROUND(C30/1.1,0))</f>
        <v/>
      </c>
      <c r="E30" s="34" t="str">
        <f aca="false">IF(C30="","",C30-D30)</f>
        <v/>
      </c>
      <c r="F30" s="31"/>
      <c r="G30" s="32"/>
    </row>
    <row r="31" customFormat="false" ht="15" hidden="false" customHeight="false" outlineLevel="0" collapsed="false">
      <c r="A31" s="11" t="n">
        <v>27</v>
      </c>
      <c r="B31" s="29"/>
      <c r="C31" s="31"/>
      <c r="D31" s="34" t="str">
        <f aca="false">IF(C31="","",ROUND(C31/1.1,0))</f>
        <v/>
      </c>
      <c r="E31" s="34" t="str">
        <f aca="false">IF(C31="","",C31-D31)</f>
        <v/>
      </c>
      <c r="F31" s="31"/>
      <c r="G31" s="32"/>
    </row>
    <row r="32" customFormat="false" ht="15" hidden="false" customHeight="false" outlineLevel="0" collapsed="false">
      <c r="A32" s="11" t="n">
        <v>28</v>
      </c>
      <c r="B32" s="29"/>
      <c r="C32" s="31"/>
      <c r="D32" s="34" t="str">
        <f aca="false">IF(C32="","",ROUND(C32/1.1,0))</f>
        <v/>
      </c>
      <c r="E32" s="34" t="str">
        <f aca="false">IF(C32="","",C32-D32)</f>
        <v/>
      </c>
      <c r="F32" s="31"/>
      <c r="G32" s="32"/>
    </row>
    <row r="33" customFormat="false" ht="15" hidden="false" customHeight="false" outlineLevel="0" collapsed="false">
      <c r="A33" s="11" t="n">
        <v>29</v>
      </c>
      <c r="B33" s="29"/>
      <c r="C33" s="31"/>
      <c r="D33" s="34" t="str">
        <f aca="false">IF(C33="","",ROUND(C33/1.1,0))</f>
        <v/>
      </c>
      <c r="E33" s="34" t="str">
        <f aca="false">IF(C33="","",C33-D33)</f>
        <v/>
      </c>
      <c r="F33" s="31"/>
      <c r="G33" s="32"/>
    </row>
    <row r="34" customFormat="false" ht="15" hidden="false" customHeight="false" outlineLevel="0" collapsed="false">
      <c r="A34" s="11" t="n">
        <v>30</v>
      </c>
      <c r="B34" s="29"/>
      <c r="C34" s="31"/>
      <c r="D34" s="34" t="str">
        <f aca="false">IF(C34="","",ROUND(C34/1.1,0))</f>
        <v/>
      </c>
      <c r="E34" s="34" t="str">
        <f aca="false">IF(C34="","",C34-D34)</f>
        <v/>
      </c>
      <c r="F34" s="31"/>
      <c r="G34" s="32"/>
    </row>
    <row r="35" customFormat="false" ht="15" hidden="false" customHeight="false" outlineLevel="0" collapsed="false">
      <c r="A35" s="11" t="n">
        <v>31</v>
      </c>
      <c r="B35" s="29"/>
      <c r="C35" s="31"/>
      <c r="D35" s="34" t="str">
        <f aca="false">IF(C35="","",ROUND(C35/1.1,0))</f>
        <v/>
      </c>
      <c r="E35" s="34" t="str">
        <f aca="false">IF(C35="","",C35-D35)</f>
        <v/>
      </c>
      <c r="F35" s="31"/>
      <c r="G35" s="32"/>
    </row>
    <row r="36" customFormat="false" ht="15" hidden="false" customHeight="false" outlineLevel="0" collapsed="false">
      <c r="A36" s="11" t="n">
        <v>32</v>
      </c>
      <c r="B36" s="29"/>
      <c r="C36" s="31"/>
      <c r="D36" s="34" t="str">
        <f aca="false">IF(C36="","",ROUND(C36/1.1,0))</f>
        <v/>
      </c>
      <c r="E36" s="34" t="str">
        <f aca="false">IF(C36="","",C36-D36)</f>
        <v/>
      </c>
      <c r="F36" s="31"/>
      <c r="G36" s="32"/>
    </row>
    <row r="37" customFormat="false" ht="15" hidden="false" customHeight="false" outlineLevel="0" collapsed="false">
      <c r="A37" s="11" t="n">
        <v>33</v>
      </c>
      <c r="B37" s="29"/>
      <c r="C37" s="31"/>
      <c r="D37" s="34" t="str">
        <f aca="false">IF(C37="","",ROUND(C37/1.1,0))</f>
        <v/>
      </c>
      <c r="E37" s="34" t="str">
        <f aca="false">IF(C37="","",C37-D37)</f>
        <v/>
      </c>
      <c r="F37" s="31"/>
      <c r="G37" s="32"/>
    </row>
    <row r="38" customFormat="false" ht="15" hidden="false" customHeight="false" outlineLevel="0" collapsed="false">
      <c r="A38" s="11" t="n">
        <v>34</v>
      </c>
      <c r="B38" s="29"/>
      <c r="C38" s="31"/>
      <c r="D38" s="34" t="str">
        <f aca="false">IF(C38="","",ROUND(C38/1.1,0))</f>
        <v/>
      </c>
      <c r="E38" s="34" t="str">
        <f aca="false">IF(C38="","",C38-D38)</f>
        <v/>
      </c>
      <c r="F38" s="31"/>
      <c r="G38" s="32"/>
    </row>
    <row r="39" customFormat="false" ht="15" hidden="false" customHeight="false" outlineLevel="0" collapsed="false">
      <c r="A39" s="11" t="n">
        <v>35</v>
      </c>
      <c r="B39" s="29"/>
      <c r="C39" s="31"/>
      <c r="D39" s="34" t="str">
        <f aca="false">IF(C39="","",ROUND(C39/1.1,0))</f>
        <v/>
      </c>
      <c r="E39" s="34" t="str">
        <f aca="false">IF(C39="","",C39-D39)</f>
        <v/>
      </c>
      <c r="F39" s="31"/>
      <c r="G39" s="32"/>
    </row>
    <row r="40" customFormat="false" ht="15" hidden="false" customHeight="false" outlineLevel="0" collapsed="false">
      <c r="A40" s="11" t="n">
        <v>36</v>
      </c>
      <c r="B40" s="29"/>
      <c r="C40" s="31"/>
      <c r="D40" s="34" t="str">
        <f aca="false">IF(C40="","",ROUND(C40/1.1,0))</f>
        <v/>
      </c>
      <c r="E40" s="34" t="str">
        <f aca="false">IF(C40="","",C40-D40)</f>
        <v/>
      </c>
      <c r="F40" s="31"/>
      <c r="G40" s="32"/>
    </row>
    <row r="41" customFormat="false" ht="15" hidden="false" customHeight="false" outlineLevel="0" collapsed="false">
      <c r="A41" s="11" t="n">
        <v>37</v>
      </c>
      <c r="B41" s="29"/>
      <c r="C41" s="31"/>
      <c r="D41" s="34" t="str">
        <f aca="false">IF(C41="","",ROUND(C41/1.1,0))</f>
        <v/>
      </c>
      <c r="E41" s="34" t="str">
        <f aca="false">IF(C41="","",C41-D41)</f>
        <v/>
      </c>
      <c r="F41" s="31"/>
      <c r="G41" s="32"/>
    </row>
    <row r="42" customFormat="false" ht="15" hidden="false" customHeight="false" outlineLevel="0" collapsed="false">
      <c r="A42" s="11" t="n">
        <v>38</v>
      </c>
      <c r="B42" s="29"/>
      <c r="C42" s="31"/>
      <c r="D42" s="34" t="str">
        <f aca="false">IF(C42="","",ROUND(C42/1.1,0))</f>
        <v/>
      </c>
      <c r="E42" s="34" t="str">
        <f aca="false">IF(C42="","",C42-D42)</f>
        <v/>
      </c>
      <c r="F42" s="31"/>
      <c r="G42" s="32"/>
    </row>
    <row r="43" customFormat="false" ht="15" hidden="false" customHeight="false" outlineLevel="0" collapsed="false">
      <c r="A43" s="11" t="n">
        <v>39</v>
      </c>
      <c r="B43" s="29"/>
      <c r="C43" s="31"/>
      <c r="D43" s="34" t="str">
        <f aca="false">IF(C43="","",ROUND(C43/1.1,0))</f>
        <v/>
      </c>
      <c r="E43" s="34" t="str">
        <f aca="false">IF(C43="","",C43-D43)</f>
        <v/>
      </c>
      <c r="F43" s="31"/>
      <c r="G43" s="32"/>
    </row>
    <row r="44" customFormat="false" ht="15" hidden="false" customHeight="false" outlineLevel="0" collapsed="false">
      <c r="A44" s="11" t="n">
        <v>40</v>
      </c>
      <c r="B44" s="29"/>
      <c r="C44" s="31"/>
      <c r="D44" s="34" t="str">
        <f aca="false">IF(C44="","",ROUND(C44/1.1,0))</f>
        <v/>
      </c>
      <c r="E44" s="34" t="str">
        <f aca="false">IF(C44="","",C44-D44)</f>
        <v/>
      </c>
      <c r="F44" s="31"/>
      <c r="G44" s="32"/>
    </row>
    <row r="46" customFormat="false" ht="15" hidden="false" customHeight="false" outlineLevel="0" collapsed="false">
      <c r="B46" s="7" t="s">
        <v>197</v>
      </c>
    </row>
    <row r="47" customFormat="false" ht="15" hidden="false" customHeight="false" outlineLevel="0" collapsed="false">
      <c r="B47" s="6" t="s">
        <v>211</v>
      </c>
      <c r="C47" s="33" t="n">
        <f aca="false">SUM(C5:C44)</f>
        <v>0</v>
      </c>
    </row>
    <row r="48" customFormat="false" ht="15" hidden="false" customHeight="false" outlineLevel="0" collapsed="false">
      <c r="B48" s="6" t="s">
        <v>212</v>
      </c>
      <c r="C48" s="33" t="n">
        <f aca="false">SUM(D5:D44)</f>
        <v>0</v>
      </c>
    </row>
    <row r="49" customFormat="false" ht="15" hidden="false" customHeight="false" outlineLevel="0" collapsed="false">
      <c r="B49" s="6" t="s">
        <v>213</v>
      </c>
      <c r="C49" s="33" t="n">
        <f aca="false">SUM(E5:E44)</f>
        <v>0</v>
      </c>
    </row>
    <row r="50" customFormat="false" ht="15" hidden="false" customHeight="false" outlineLevel="0" collapsed="false">
      <c r="B50" s="6" t="s">
        <v>214</v>
      </c>
      <c r="C50" s="33" t="n">
        <f aca="false">SUM(F5:F44)</f>
        <v>0</v>
      </c>
    </row>
    <row r="51" customFormat="false" ht="15" hidden="false" customHeight="false" outlineLevel="0" collapsed="false">
      <c r="B51" s="6" t="s">
        <v>215</v>
      </c>
      <c r="C51" s="33" t="n">
        <f aca="false">SUM(E5:E44)-SUM(F5:F44)</f>
        <v>0</v>
      </c>
    </row>
    <row r="53" customFormat="false" ht="141" hidden="false" customHeight="false" outlineLevel="0" collapsed="false">
      <c r="B53" s="27" t="s">
        <v>216</v>
      </c>
    </row>
    <row r="54" customFormat="false" ht="126.1" hidden="false" customHeight="false" outlineLevel="0" collapsed="false">
      <c r="B54" s="27" t="s">
        <v>217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7" min="6" style="0" width="13"/>
    <col collapsed="false" customWidth="true" hidden="false" outlineLevel="0" max="8" min="8" style="0" width="15"/>
    <col collapsed="false" customWidth="true" hidden="false" outlineLevel="0" max="9" min="9" style="0" width="24"/>
  </cols>
  <sheetData>
    <row r="1" customFormat="false" ht="19.7" hidden="false" customHeight="false" outlineLevel="0" collapsed="false">
      <c r="A1" s="1" t="s">
        <v>218</v>
      </c>
    </row>
    <row r="2" customFormat="false" ht="15" hidden="false" customHeight="false" outlineLevel="0" collapsed="false">
      <c r="A2" s="2" t="s">
        <v>219</v>
      </c>
    </row>
    <row r="4" customFormat="false" ht="15" hidden="false" customHeight="false" outlineLevel="0" collapsed="false">
      <c r="A4" s="9" t="s">
        <v>70</v>
      </c>
      <c r="B4" s="10" t="s">
        <v>220</v>
      </c>
      <c r="C4" s="10" t="s">
        <v>221</v>
      </c>
      <c r="D4" s="10" t="s">
        <v>222</v>
      </c>
      <c r="E4" s="10" t="s">
        <v>223</v>
      </c>
      <c r="F4" s="10" t="s">
        <v>224</v>
      </c>
      <c r="G4" s="10" t="s">
        <v>225</v>
      </c>
      <c r="H4" s="10" t="s">
        <v>226</v>
      </c>
      <c r="I4" s="10" t="s">
        <v>196</v>
      </c>
    </row>
    <row r="5" customFormat="false" ht="15" hidden="false" customHeight="false" outlineLevel="0" collapsed="false">
      <c r="A5" s="11" t="n">
        <v>1</v>
      </c>
      <c r="B5" s="29"/>
      <c r="C5" s="30"/>
      <c r="D5" s="30"/>
      <c r="E5" s="31"/>
      <c r="F5" s="34" t="str">
        <f aca="false">IF(OR(E5="",D5=""),"",IF(D5="사업소득 3.3%",FLOOR(E5*0.03,10),IF(D5="기타소득 8.8%",IF(E5*0.4&lt;=50000,0,FLOOR(E5*0.4*0.2,10)),0)))</f>
        <v/>
      </c>
      <c r="G5" s="34" t="str">
        <f aca="false">IF(F5="","",FLOOR(F5*0.1,10))</f>
        <v/>
      </c>
      <c r="H5" s="34" t="str">
        <f aca="false">IF(E5="","",E5-F5-G5)</f>
        <v/>
      </c>
      <c r="I5" s="32"/>
    </row>
    <row r="6" customFormat="false" ht="15" hidden="false" customHeight="false" outlineLevel="0" collapsed="false">
      <c r="A6" s="11" t="n">
        <v>2</v>
      </c>
      <c r="B6" s="29"/>
      <c r="C6" s="30"/>
      <c r="D6" s="30"/>
      <c r="E6" s="31"/>
      <c r="F6" s="34" t="str">
        <f aca="false">IF(OR(E6="",D6=""),"",IF(D6="사업소득 3.3%",FLOOR(E6*0.03,10),IF(D6="기타소득 8.8%",IF(E6*0.4&lt;=50000,0,FLOOR(E6*0.4*0.2,10)),0)))</f>
        <v/>
      </c>
      <c r="G6" s="34" t="str">
        <f aca="false">IF(F6="","",FLOOR(F6*0.1,10))</f>
        <v/>
      </c>
      <c r="H6" s="34" t="str">
        <f aca="false">IF(E6="","",E6-F6-G6)</f>
        <v/>
      </c>
      <c r="I6" s="32"/>
    </row>
    <row r="7" customFormat="false" ht="15" hidden="false" customHeight="false" outlineLevel="0" collapsed="false">
      <c r="A7" s="11" t="n">
        <v>3</v>
      </c>
      <c r="B7" s="29"/>
      <c r="C7" s="30"/>
      <c r="D7" s="30"/>
      <c r="E7" s="31"/>
      <c r="F7" s="34" t="str">
        <f aca="false">IF(OR(E7="",D7=""),"",IF(D7="사업소득 3.3%",FLOOR(E7*0.03,10),IF(D7="기타소득 8.8%",IF(E7*0.4&lt;=50000,0,FLOOR(E7*0.4*0.2,10)),0)))</f>
        <v/>
      </c>
      <c r="G7" s="34" t="str">
        <f aca="false">IF(F7="","",FLOOR(F7*0.1,10))</f>
        <v/>
      </c>
      <c r="H7" s="34" t="str">
        <f aca="false">IF(E7="","",E7-F7-G7)</f>
        <v/>
      </c>
      <c r="I7" s="32"/>
    </row>
    <row r="8" customFormat="false" ht="15" hidden="false" customHeight="false" outlineLevel="0" collapsed="false">
      <c r="A8" s="11" t="n">
        <v>4</v>
      </c>
      <c r="B8" s="29"/>
      <c r="C8" s="30"/>
      <c r="D8" s="30"/>
      <c r="E8" s="31"/>
      <c r="F8" s="34" t="str">
        <f aca="false">IF(OR(E8="",D8=""),"",IF(D8="사업소득 3.3%",FLOOR(E8*0.03,10),IF(D8="기타소득 8.8%",IF(E8*0.4&lt;=50000,0,FLOOR(E8*0.4*0.2,10)),0)))</f>
        <v/>
      </c>
      <c r="G8" s="34" t="str">
        <f aca="false">IF(F8="","",FLOOR(F8*0.1,10))</f>
        <v/>
      </c>
      <c r="H8" s="34" t="str">
        <f aca="false">IF(E8="","",E8-F8-G8)</f>
        <v/>
      </c>
      <c r="I8" s="32"/>
    </row>
    <row r="9" customFormat="false" ht="15" hidden="false" customHeight="false" outlineLevel="0" collapsed="false">
      <c r="A9" s="11" t="n">
        <v>5</v>
      </c>
      <c r="B9" s="29"/>
      <c r="C9" s="30"/>
      <c r="D9" s="30"/>
      <c r="E9" s="31"/>
      <c r="F9" s="34" t="str">
        <f aca="false">IF(OR(E9="",D9=""),"",IF(D9="사업소득 3.3%",FLOOR(E9*0.03,10),IF(D9="기타소득 8.8%",IF(E9*0.4&lt;=50000,0,FLOOR(E9*0.4*0.2,10)),0)))</f>
        <v/>
      </c>
      <c r="G9" s="34" t="str">
        <f aca="false">IF(F9="","",FLOOR(F9*0.1,10))</f>
        <v/>
      </c>
      <c r="H9" s="34" t="str">
        <f aca="false">IF(E9="","",E9-F9-G9)</f>
        <v/>
      </c>
      <c r="I9" s="32"/>
    </row>
    <row r="10" customFormat="false" ht="15" hidden="false" customHeight="false" outlineLevel="0" collapsed="false">
      <c r="A10" s="11" t="n">
        <v>6</v>
      </c>
      <c r="B10" s="29"/>
      <c r="C10" s="30"/>
      <c r="D10" s="30"/>
      <c r="E10" s="31"/>
      <c r="F10" s="34" t="str">
        <f aca="false">IF(OR(E10="",D10=""),"",IF(D10="사업소득 3.3%",FLOOR(E10*0.03,10),IF(D10="기타소득 8.8%",IF(E10*0.4&lt;=50000,0,FLOOR(E10*0.4*0.2,10)),0)))</f>
        <v/>
      </c>
      <c r="G10" s="34" t="str">
        <f aca="false">IF(F10="","",FLOOR(F10*0.1,10))</f>
        <v/>
      </c>
      <c r="H10" s="34" t="str">
        <f aca="false">IF(E10="","",E10-F10-G10)</f>
        <v/>
      </c>
      <c r="I10" s="32"/>
    </row>
    <row r="11" customFormat="false" ht="15" hidden="false" customHeight="false" outlineLevel="0" collapsed="false">
      <c r="A11" s="11" t="n">
        <v>7</v>
      </c>
      <c r="B11" s="29"/>
      <c r="C11" s="30"/>
      <c r="D11" s="30"/>
      <c r="E11" s="31"/>
      <c r="F11" s="34" t="str">
        <f aca="false">IF(OR(E11="",D11=""),"",IF(D11="사업소득 3.3%",FLOOR(E11*0.03,10),IF(D11="기타소득 8.8%",IF(E11*0.4&lt;=50000,0,FLOOR(E11*0.4*0.2,10)),0)))</f>
        <v/>
      </c>
      <c r="G11" s="34" t="str">
        <f aca="false">IF(F11="","",FLOOR(F11*0.1,10))</f>
        <v/>
      </c>
      <c r="H11" s="34" t="str">
        <f aca="false">IF(E11="","",E11-F11-G11)</f>
        <v/>
      </c>
      <c r="I11" s="32"/>
    </row>
    <row r="12" customFormat="false" ht="15" hidden="false" customHeight="false" outlineLevel="0" collapsed="false">
      <c r="A12" s="11" t="n">
        <v>8</v>
      </c>
      <c r="B12" s="29"/>
      <c r="C12" s="30"/>
      <c r="D12" s="30"/>
      <c r="E12" s="31"/>
      <c r="F12" s="34" t="str">
        <f aca="false">IF(OR(E12="",D12=""),"",IF(D12="사업소득 3.3%",FLOOR(E12*0.03,10),IF(D12="기타소득 8.8%",IF(E12*0.4&lt;=50000,0,FLOOR(E12*0.4*0.2,10)),0)))</f>
        <v/>
      </c>
      <c r="G12" s="34" t="str">
        <f aca="false">IF(F12="","",FLOOR(F12*0.1,10))</f>
        <v/>
      </c>
      <c r="H12" s="34" t="str">
        <f aca="false">IF(E12="","",E12-F12-G12)</f>
        <v/>
      </c>
      <c r="I12" s="32"/>
    </row>
    <row r="13" customFormat="false" ht="15" hidden="false" customHeight="false" outlineLevel="0" collapsed="false">
      <c r="A13" s="11" t="n">
        <v>9</v>
      </c>
      <c r="B13" s="29"/>
      <c r="C13" s="30"/>
      <c r="D13" s="30"/>
      <c r="E13" s="31"/>
      <c r="F13" s="34" t="str">
        <f aca="false">IF(OR(E13="",D13=""),"",IF(D13="사업소득 3.3%",FLOOR(E13*0.03,10),IF(D13="기타소득 8.8%",IF(E13*0.4&lt;=50000,0,FLOOR(E13*0.4*0.2,10)),0)))</f>
        <v/>
      </c>
      <c r="G13" s="34" t="str">
        <f aca="false">IF(F13="","",FLOOR(F13*0.1,10))</f>
        <v/>
      </c>
      <c r="H13" s="34" t="str">
        <f aca="false">IF(E13="","",E13-F13-G13)</f>
        <v/>
      </c>
      <c r="I13" s="32"/>
    </row>
    <row r="14" customFormat="false" ht="15" hidden="false" customHeight="false" outlineLevel="0" collapsed="false">
      <c r="A14" s="11" t="n">
        <v>10</v>
      </c>
      <c r="B14" s="29"/>
      <c r="C14" s="30"/>
      <c r="D14" s="30"/>
      <c r="E14" s="31"/>
      <c r="F14" s="34" t="str">
        <f aca="false">IF(OR(E14="",D14=""),"",IF(D14="사업소득 3.3%",FLOOR(E14*0.03,10),IF(D14="기타소득 8.8%",IF(E14*0.4&lt;=50000,0,FLOOR(E14*0.4*0.2,10)),0)))</f>
        <v/>
      </c>
      <c r="G14" s="34" t="str">
        <f aca="false">IF(F14="","",FLOOR(F14*0.1,10))</f>
        <v/>
      </c>
      <c r="H14" s="34" t="str">
        <f aca="false">IF(E14="","",E14-F14-G14)</f>
        <v/>
      </c>
      <c r="I14" s="32"/>
    </row>
    <row r="15" customFormat="false" ht="15" hidden="false" customHeight="false" outlineLevel="0" collapsed="false">
      <c r="A15" s="11" t="n">
        <v>11</v>
      </c>
      <c r="B15" s="29"/>
      <c r="C15" s="30"/>
      <c r="D15" s="30"/>
      <c r="E15" s="31"/>
      <c r="F15" s="34" t="str">
        <f aca="false">IF(OR(E15="",D15=""),"",IF(D15="사업소득 3.3%",FLOOR(E15*0.03,10),IF(D15="기타소득 8.8%",IF(E15*0.4&lt;=50000,0,FLOOR(E15*0.4*0.2,10)),0)))</f>
        <v/>
      </c>
      <c r="G15" s="34" t="str">
        <f aca="false">IF(F15="","",FLOOR(F15*0.1,10))</f>
        <v/>
      </c>
      <c r="H15" s="34" t="str">
        <f aca="false">IF(E15="","",E15-F15-G15)</f>
        <v/>
      </c>
      <c r="I15" s="32"/>
    </row>
    <row r="16" customFormat="false" ht="15" hidden="false" customHeight="false" outlineLevel="0" collapsed="false">
      <c r="A16" s="11" t="n">
        <v>12</v>
      </c>
      <c r="B16" s="29"/>
      <c r="C16" s="30"/>
      <c r="D16" s="30"/>
      <c r="E16" s="31"/>
      <c r="F16" s="34" t="str">
        <f aca="false">IF(OR(E16="",D16=""),"",IF(D16="사업소득 3.3%",FLOOR(E16*0.03,10),IF(D16="기타소득 8.8%",IF(E16*0.4&lt;=50000,0,FLOOR(E16*0.4*0.2,10)),0)))</f>
        <v/>
      </c>
      <c r="G16" s="34" t="str">
        <f aca="false">IF(F16="","",FLOOR(F16*0.1,10))</f>
        <v/>
      </c>
      <c r="H16" s="34" t="str">
        <f aca="false">IF(E16="","",E16-F16-G16)</f>
        <v/>
      </c>
      <c r="I16" s="32"/>
    </row>
    <row r="17" customFormat="false" ht="15" hidden="false" customHeight="false" outlineLevel="0" collapsed="false">
      <c r="A17" s="11" t="n">
        <v>13</v>
      </c>
      <c r="B17" s="29"/>
      <c r="C17" s="30"/>
      <c r="D17" s="30"/>
      <c r="E17" s="31"/>
      <c r="F17" s="34" t="str">
        <f aca="false">IF(OR(E17="",D17=""),"",IF(D17="사업소득 3.3%",FLOOR(E17*0.03,10),IF(D17="기타소득 8.8%",IF(E17*0.4&lt;=50000,0,FLOOR(E17*0.4*0.2,10)),0)))</f>
        <v/>
      </c>
      <c r="G17" s="34" t="str">
        <f aca="false">IF(F17="","",FLOOR(F17*0.1,10))</f>
        <v/>
      </c>
      <c r="H17" s="34" t="str">
        <f aca="false">IF(E17="","",E17-F17-G17)</f>
        <v/>
      </c>
      <c r="I17" s="32"/>
    </row>
    <row r="18" customFormat="false" ht="15" hidden="false" customHeight="false" outlineLevel="0" collapsed="false">
      <c r="A18" s="11" t="n">
        <v>14</v>
      </c>
      <c r="B18" s="29"/>
      <c r="C18" s="30"/>
      <c r="D18" s="30"/>
      <c r="E18" s="31"/>
      <c r="F18" s="34" t="str">
        <f aca="false">IF(OR(E18="",D18=""),"",IF(D18="사업소득 3.3%",FLOOR(E18*0.03,10),IF(D18="기타소득 8.8%",IF(E18*0.4&lt;=50000,0,FLOOR(E18*0.4*0.2,10)),0)))</f>
        <v/>
      </c>
      <c r="G18" s="34" t="str">
        <f aca="false">IF(F18="","",FLOOR(F18*0.1,10))</f>
        <v/>
      </c>
      <c r="H18" s="34" t="str">
        <f aca="false">IF(E18="","",E18-F18-G18)</f>
        <v/>
      </c>
      <c r="I18" s="32"/>
    </row>
    <row r="19" customFormat="false" ht="15" hidden="false" customHeight="false" outlineLevel="0" collapsed="false">
      <c r="A19" s="11" t="n">
        <v>15</v>
      </c>
      <c r="B19" s="29"/>
      <c r="C19" s="30"/>
      <c r="D19" s="30"/>
      <c r="E19" s="31"/>
      <c r="F19" s="34" t="str">
        <f aca="false">IF(OR(E19="",D19=""),"",IF(D19="사업소득 3.3%",FLOOR(E19*0.03,10),IF(D19="기타소득 8.8%",IF(E19*0.4&lt;=50000,0,FLOOR(E19*0.4*0.2,10)),0)))</f>
        <v/>
      </c>
      <c r="G19" s="34" t="str">
        <f aca="false">IF(F19="","",FLOOR(F19*0.1,10))</f>
        <v/>
      </c>
      <c r="H19" s="34" t="str">
        <f aca="false">IF(E19="","",E19-F19-G19)</f>
        <v/>
      </c>
      <c r="I19" s="32"/>
    </row>
    <row r="20" customFormat="false" ht="15" hidden="false" customHeight="false" outlineLevel="0" collapsed="false">
      <c r="A20" s="11" t="n">
        <v>16</v>
      </c>
      <c r="B20" s="29"/>
      <c r="C20" s="30"/>
      <c r="D20" s="30"/>
      <c r="E20" s="31"/>
      <c r="F20" s="34" t="str">
        <f aca="false">IF(OR(E20="",D20=""),"",IF(D20="사업소득 3.3%",FLOOR(E20*0.03,10),IF(D20="기타소득 8.8%",IF(E20*0.4&lt;=50000,0,FLOOR(E20*0.4*0.2,10)),0)))</f>
        <v/>
      </c>
      <c r="G20" s="34" t="str">
        <f aca="false">IF(F20="","",FLOOR(F20*0.1,10))</f>
        <v/>
      </c>
      <c r="H20" s="34" t="str">
        <f aca="false">IF(E20="","",E20-F20-G20)</f>
        <v/>
      </c>
      <c r="I20" s="32"/>
    </row>
    <row r="21" customFormat="false" ht="15" hidden="false" customHeight="false" outlineLevel="0" collapsed="false">
      <c r="A21" s="11" t="n">
        <v>17</v>
      </c>
      <c r="B21" s="29"/>
      <c r="C21" s="30"/>
      <c r="D21" s="30"/>
      <c r="E21" s="31"/>
      <c r="F21" s="34" t="str">
        <f aca="false">IF(OR(E21="",D21=""),"",IF(D21="사업소득 3.3%",FLOOR(E21*0.03,10),IF(D21="기타소득 8.8%",IF(E21*0.4&lt;=50000,0,FLOOR(E21*0.4*0.2,10)),0)))</f>
        <v/>
      </c>
      <c r="G21" s="34" t="str">
        <f aca="false">IF(F21="","",FLOOR(F21*0.1,10))</f>
        <v/>
      </c>
      <c r="H21" s="34" t="str">
        <f aca="false">IF(E21="","",E21-F21-G21)</f>
        <v/>
      </c>
      <c r="I21" s="32"/>
    </row>
    <row r="22" customFormat="false" ht="15" hidden="false" customHeight="false" outlineLevel="0" collapsed="false">
      <c r="A22" s="11" t="n">
        <v>18</v>
      </c>
      <c r="B22" s="29"/>
      <c r="C22" s="30"/>
      <c r="D22" s="30"/>
      <c r="E22" s="31"/>
      <c r="F22" s="34" t="str">
        <f aca="false">IF(OR(E22="",D22=""),"",IF(D22="사업소득 3.3%",FLOOR(E22*0.03,10),IF(D22="기타소득 8.8%",IF(E22*0.4&lt;=50000,0,FLOOR(E22*0.4*0.2,10)),0)))</f>
        <v/>
      </c>
      <c r="G22" s="34" t="str">
        <f aca="false">IF(F22="","",FLOOR(F22*0.1,10))</f>
        <v/>
      </c>
      <c r="H22" s="34" t="str">
        <f aca="false">IF(E22="","",E22-F22-G22)</f>
        <v/>
      </c>
      <c r="I22" s="32"/>
    </row>
    <row r="23" customFormat="false" ht="15" hidden="false" customHeight="false" outlineLevel="0" collapsed="false">
      <c r="A23" s="11" t="n">
        <v>19</v>
      </c>
      <c r="B23" s="29"/>
      <c r="C23" s="30"/>
      <c r="D23" s="30"/>
      <c r="E23" s="31"/>
      <c r="F23" s="34" t="str">
        <f aca="false">IF(OR(E23="",D23=""),"",IF(D23="사업소득 3.3%",FLOOR(E23*0.03,10),IF(D23="기타소득 8.8%",IF(E23*0.4&lt;=50000,0,FLOOR(E23*0.4*0.2,10)),0)))</f>
        <v/>
      </c>
      <c r="G23" s="34" t="str">
        <f aca="false">IF(F23="","",FLOOR(F23*0.1,10))</f>
        <v/>
      </c>
      <c r="H23" s="34" t="str">
        <f aca="false">IF(E23="","",E23-F23-G23)</f>
        <v/>
      </c>
      <c r="I23" s="32"/>
    </row>
    <row r="24" customFormat="false" ht="15" hidden="false" customHeight="false" outlineLevel="0" collapsed="false">
      <c r="A24" s="11" t="n">
        <v>20</v>
      </c>
      <c r="B24" s="29"/>
      <c r="C24" s="30"/>
      <c r="D24" s="30"/>
      <c r="E24" s="31"/>
      <c r="F24" s="34" t="str">
        <f aca="false">IF(OR(E24="",D24=""),"",IF(D24="사업소득 3.3%",FLOOR(E24*0.03,10),IF(D24="기타소득 8.8%",IF(E24*0.4&lt;=50000,0,FLOOR(E24*0.4*0.2,10)),0)))</f>
        <v/>
      </c>
      <c r="G24" s="34" t="str">
        <f aca="false">IF(F24="","",FLOOR(F24*0.1,10))</f>
        <v/>
      </c>
      <c r="H24" s="34" t="str">
        <f aca="false">IF(E24="","",E24-F24-G24)</f>
        <v/>
      </c>
      <c r="I24" s="32"/>
    </row>
    <row r="25" customFormat="false" ht="15" hidden="false" customHeight="false" outlineLevel="0" collapsed="false">
      <c r="A25" s="11" t="n">
        <v>21</v>
      </c>
      <c r="B25" s="29"/>
      <c r="C25" s="30"/>
      <c r="D25" s="30"/>
      <c r="E25" s="31"/>
      <c r="F25" s="34" t="str">
        <f aca="false">IF(OR(E25="",D25=""),"",IF(D25="사업소득 3.3%",FLOOR(E25*0.03,10),IF(D25="기타소득 8.8%",IF(E25*0.4&lt;=50000,0,FLOOR(E25*0.4*0.2,10)),0)))</f>
        <v/>
      </c>
      <c r="G25" s="34" t="str">
        <f aca="false">IF(F25="","",FLOOR(F25*0.1,10))</f>
        <v/>
      </c>
      <c r="H25" s="34" t="str">
        <f aca="false">IF(E25="","",E25-F25-G25)</f>
        <v/>
      </c>
      <c r="I25" s="32"/>
    </row>
    <row r="26" customFormat="false" ht="15" hidden="false" customHeight="false" outlineLevel="0" collapsed="false">
      <c r="A26" s="11" t="n">
        <v>22</v>
      </c>
      <c r="B26" s="29"/>
      <c r="C26" s="30"/>
      <c r="D26" s="30"/>
      <c r="E26" s="31"/>
      <c r="F26" s="34" t="str">
        <f aca="false">IF(OR(E26="",D26=""),"",IF(D26="사업소득 3.3%",FLOOR(E26*0.03,10),IF(D26="기타소득 8.8%",IF(E26*0.4&lt;=50000,0,FLOOR(E26*0.4*0.2,10)),0)))</f>
        <v/>
      </c>
      <c r="G26" s="34" t="str">
        <f aca="false">IF(F26="","",FLOOR(F26*0.1,10))</f>
        <v/>
      </c>
      <c r="H26" s="34" t="str">
        <f aca="false">IF(E26="","",E26-F26-G26)</f>
        <v/>
      </c>
      <c r="I26" s="32"/>
    </row>
    <row r="27" customFormat="false" ht="15" hidden="false" customHeight="false" outlineLevel="0" collapsed="false">
      <c r="A27" s="11" t="n">
        <v>23</v>
      </c>
      <c r="B27" s="29"/>
      <c r="C27" s="30"/>
      <c r="D27" s="30"/>
      <c r="E27" s="31"/>
      <c r="F27" s="34" t="str">
        <f aca="false">IF(OR(E27="",D27=""),"",IF(D27="사업소득 3.3%",FLOOR(E27*0.03,10),IF(D27="기타소득 8.8%",IF(E27*0.4&lt;=50000,0,FLOOR(E27*0.4*0.2,10)),0)))</f>
        <v/>
      </c>
      <c r="G27" s="34" t="str">
        <f aca="false">IF(F27="","",FLOOR(F27*0.1,10))</f>
        <v/>
      </c>
      <c r="H27" s="34" t="str">
        <f aca="false">IF(E27="","",E27-F27-G27)</f>
        <v/>
      </c>
      <c r="I27" s="32"/>
    </row>
    <row r="28" customFormat="false" ht="15" hidden="false" customHeight="false" outlineLevel="0" collapsed="false">
      <c r="A28" s="11" t="n">
        <v>24</v>
      </c>
      <c r="B28" s="29"/>
      <c r="C28" s="30"/>
      <c r="D28" s="30"/>
      <c r="E28" s="31"/>
      <c r="F28" s="34" t="str">
        <f aca="false">IF(OR(E28="",D28=""),"",IF(D28="사업소득 3.3%",FLOOR(E28*0.03,10),IF(D28="기타소득 8.8%",IF(E28*0.4&lt;=50000,0,FLOOR(E28*0.4*0.2,10)),0)))</f>
        <v/>
      </c>
      <c r="G28" s="34" t="str">
        <f aca="false">IF(F28="","",FLOOR(F28*0.1,10))</f>
        <v/>
      </c>
      <c r="H28" s="34" t="str">
        <f aca="false">IF(E28="","",E28-F28-G28)</f>
        <v/>
      </c>
      <c r="I28" s="32"/>
    </row>
    <row r="29" customFormat="false" ht="15" hidden="false" customHeight="false" outlineLevel="0" collapsed="false">
      <c r="A29" s="11" t="n">
        <v>25</v>
      </c>
      <c r="B29" s="29"/>
      <c r="C29" s="30"/>
      <c r="D29" s="30"/>
      <c r="E29" s="31"/>
      <c r="F29" s="34" t="str">
        <f aca="false">IF(OR(E29="",D29=""),"",IF(D29="사업소득 3.3%",FLOOR(E29*0.03,10),IF(D29="기타소득 8.8%",IF(E29*0.4&lt;=50000,0,FLOOR(E29*0.4*0.2,10)),0)))</f>
        <v/>
      </c>
      <c r="G29" s="34" t="str">
        <f aca="false">IF(F29="","",FLOOR(F29*0.1,10))</f>
        <v/>
      </c>
      <c r="H29" s="34" t="str">
        <f aca="false">IF(E29="","",E29-F29-G29)</f>
        <v/>
      </c>
      <c r="I29" s="32"/>
    </row>
    <row r="30" customFormat="false" ht="15" hidden="false" customHeight="false" outlineLevel="0" collapsed="false">
      <c r="A30" s="11" t="n">
        <v>26</v>
      </c>
      <c r="B30" s="29"/>
      <c r="C30" s="30"/>
      <c r="D30" s="30"/>
      <c r="E30" s="31"/>
      <c r="F30" s="34" t="str">
        <f aca="false">IF(OR(E30="",D30=""),"",IF(D30="사업소득 3.3%",FLOOR(E30*0.03,10),IF(D30="기타소득 8.8%",IF(E30*0.4&lt;=50000,0,FLOOR(E30*0.4*0.2,10)),0)))</f>
        <v/>
      </c>
      <c r="G30" s="34" t="str">
        <f aca="false">IF(F30="","",FLOOR(F30*0.1,10))</f>
        <v/>
      </c>
      <c r="H30" s="34" t="str">
        <f aca="false">IF(E30="","",E30-F30-G30)</f>
        <v/>
      </c>
      <c r="I30" s="32"/>
    </row>
    <row r="31" customFormat="false" ht="15" hidden="false" customHeight="false" outlineLevel="0" collapsed="false">
      <c r="A31" s="11" t="n">
        <v>27</v>
      </c>
      <c r="B31" s="29"/>
      <c r="C31" s="30"/>
      <c r="D31" s="30"/>
      <c r="E31" s="31"/>
      <c r="F31" s="34" t="str">
        <f aca="false">IF(OR(E31="",D31=""),"",IF(D31="사업소득 3.3%",FLOOR(E31*0.03,10),IF(D31="기타소득 8.8%",IF(E31*0.4&lt;=50000,0,FLOOR(E31*0.4*0.2,10)),0)))</f>
        <v/>
      </c>
      <c r="G31" s="34" t="str">
        <f aca="false">IF(F31="","",FLOOR(F31*0.1,10))</f>
        <v/>
      </c>
      <c r="H31" s="34" t="str">
        <f aca="false">IF(E31="","",E31-F31-G31)</f>
        <v/>
      </c>
      <c r="I31" s="32"/>
    </row>
    <row r="32" customFormat="false" ht="15" hidden="false" customHeight="false" outlineLevel="0" collapsed="false">
      <c r="A32" s="11" t="n">
        <v>28</v>
      </c>
      <c r="B32" s="29"/>
      <c r="C32" s="30"/>
      <c r="D32" s="30"/>
      <c r="E32" s="31"/>
      <c r="F32" s="34" t="str">
        <f aca="false">IF(OR(E32="",D32=""),"",IF(D32="사업소득 3.3%",FLOOR(E32*0.03,10),IF(D32="기타소득 8.8%",IF(E32*0.4&lt;=50000,0,FLOOR(E32*0.4*0.2,10)),0)))</f>
        <v/>
      </c>
      <c r="G32" s="34" t="str">
        <f aca="false">IF(F32="","",FLOOR(F32*0.1,10))</f>
        <v/>
      </c>
      <c r="H32" s="34" t="str">
        <f aca="false">IF(E32="","",E32-F32-G32)</f>
        <v/>
      </c>
      <c r="I32" s="32"/>
    </row>
    <row r="33" customFormat="false" ht="15" hidden="false" customHeight="false" outlineLevel="0" collapsed="false">
      <c r="A33" s="11" t="n">
        <v>29</v>
      </c>
      <c r="B33" s="29"/>
      <c r="C33" s="30"/>
      <c r="D33" s="30"/>
      <c r="E33" s="31"/>
      <c r="F33" s="34" t="str">
        <f aca="false">IF(OR(E33="",D33=""),"",IF(D33="사업소득 3.3%",FLOOR(E33*0.03,10),IF(D33="기타소득 8.8%",IF(E33*0.4&lt;=50000,0,FLOOR(E33*0.4*0.2,10)),0)))</f>
        <v/>
      </c>
      <c r="G33" s="34" t="str">
        <f aca="false">IF(F33="","",FLOOR(F33*0.1,10))</f>
        <v/>
      </c>
      <c r="H33" s="34" t="str">
        <f aca="false">IF(E33="","",E33-F33-G33)</f>
        <v/>
      </c>
      <c r="I33" s="32"/>
    </row>
    <row r="34" customFormat="false" ht="15" hidden="false" customHeight="false" outlineLevel="0" collapsed="false">
      <c r="A34" s="11" t="n">
        <v>30</v>
      </c>
      <c r="B34" s="29"/>
      <c r="C34" s="30"/>
      <c r="D34" s="30"/>
      <c r="E34" s="31"/>
      <c r="F34" s="34" t="str">
        <f aca="false">IF(OR(E34="",D34=""),"",IF(D34="사업소득 3.3%",FLOOR(E34*0.03,10),IF(D34="기타소득 8.8%",IF(E34*0.4&lt;=50000,0,FLOOR(E34*0.4*0.2,10)),0)))</f>
        <v/>
      </c>
      <c r="G34" s="34" t="str">
        <f aca="false">IF(F34="","",FLOOR(F34*0.1,10))</f>
        <v/>
      </c>
      <c r="H34" s="34" t="str">
        <f aca="false">IF(E34="","",E34-F34-G34)</f>
        <v/>
      </c>
      <c r="I34" s="32"/>
    </row>
    <row r="35" customFormat="false" ht="15" hidden="false" customHeight="false" outlineLevel="0" collapsed="false">
      <c r="A35" s="11" t="n">
        <v>31</v>
      </c>
      <c r="B35" s="29"/>
      <c r="C35" s="30"/>
      <c r="D35" s="30"/>
      <c r="E35" s="31"/>
      <c r="F35" s="34" t="str">
        <f aca="false">IF(OR(E35="",D35=""),"",IF(D35="사업소득 3.3%",FLOOR(E35*0.03,10),IF(D35="기타소득 8.8%",IF(E35*0.4&lt;=50000,0,FLOOR(E35*0.4*0.2,10)),0)))</f>
        <v/>
      </c>
      <c r="G35" s="34" t="str">
        <f aca="false">IF(F35="","",FLOOR(F35*0.1,10))</f>
        <v/>
      </c>
      <c r="H35" s="34" t="str">
        <f aca="false">IF(E35="","",E35-F35-G35)</f>
        <v/>
      </c>
      <c r="I35" s="32"/>
    </row>
    <row r="36" customFormat="false" ht="15" hidden="false" customHeight="false" outlineLevel="0" collapsed="false">
      <c r="A36" s="11" t="n">
        <v>32</v>
      </c>
      <c r="B36" s="29"/>
      <c r="C36" s="30"/>
      <c r="D36" s="30"/>
      <c r="E36" s="31"/>
      <c r="F36" s="34" t="str">
        <f aca="false">IF(OR(E36="",D36=""),"",IF(D36="사업소득 3.3%",FLOOR(E36*0.03,10),IF(D36="기타소득 8.8%",IF(E36*0.4&lt;=50000,0,FLOOR(E36*0.4*0.2,10)),0)))</f>
        <v/>
      </c>
      <c r="G36" s="34" t="str">
        <f aca="false">IF(F36="","",FLOOR(F36*0.1,10))</f>
        <v/>
      </c>
      <c r="H36" s="34" t="str">
        <f aca="false">IF(E36="","",E36-F36-G36)</f>
        <v/>
      </c>
      <c r="I36" s="32"/>
    </row>
    <row r="37" customFormat="false" ht="15" hidden="false" customHeight="false" outlineLevel="0" collapsed="false">
      <c r="A37" s="11" t="n">
        <v>33</v>
      </c>
      <c r="B37" s="29"/>
      <c r="C37" s="30"/>
      <c r="D37" s="30"/>
      <c r="E37" s="31"/>
      <c r="F37" s="34" t="str">
        <f aca="false">IF(OR(E37="",D37=""),"",IF(D37="사업소득 3.3%",FLOOR(E37*0.03,10),IF(D37="기타소득 8.8%",IF(E37*0.4&lt;=50000,0,FLOOR(E37*0.4*0.2,10)),0)))</f>
        <v/>
      </c>
      <c r="G37" s="34" t="str">
        <f aca="false">IF(F37="","",FLOOR(F37*0.1,10))</f>
        <v/>
      </c>
      <c r="H37" s="34" t="str">
        <f aca="false">IF(E37="","",E37-F37-G37)</f>
        <v/>
      </c>
      <c r="I37" s="32"/>
    </row>
    <row r="38" customFormat="false" ht="15" hidden="false" customHeight="false" outlineLevel="0" collapsed="false">
      <c r="A38" s="11" t="n">
        <v>34</v>
      </c>
      <c r="B38" s="29"/>
      <c r="C38" s="30"/>
      <c r="D38" s="30"/>
      <c r="E38" s="31"/>
      <c r="F38" s="34" t="str">
        <f aca="false">IF(OR(E38="",D38=""),"",IF(D38="사업소득 3.3%",FLOOR(E38*0.03,10),IF(D38="기타소득 8.8%",IF(E38*0.4&lt;=50000,0,FLOOR(E38*0.4*0.2,10)),0)))</f>
        <v/>
      </c>
      <c r="G38" s="34" t="str">
        <f aca="false">IF(F38="","",FLOOR(F38*0.1,10))</f>
        <v/>
      </c>
      <c r="H38" s="34" t="str">
        <f aca="false">IF(E38="","",E38-F38-G38)</f>
        <v/>
      </c>
      <c r="I38" s="32"/>
    </row>
    <row r="39" customFormat="false" ht="15" hidden="false" customHeight="false" outlineLevel="0" collapsed="false">
      <c r="A39" s="11" t="n">
        <v>35</v>
      </c>
      <c r="B39" s="29"/>
      <c r="C39" s="30"/>
      <c r="D39" s="30"/>
      <c r="E39" s="31"/>
      <c r="F39" s="34" t="str">
        <f aca="false">IF(OR(E39="",D39=""),"",IF(D39="사업소득 3.3%",FLOOR(E39*0.03,10),IF(D39="기타소득 8.8%",IF(E39*0.4&lt;=50000,0,FLOOR(E39*0.4*0.2,10)),0)))</f>
        <v/>
      </c>
      <c r="G39" s="34" t="str">
        <f aca="false">IF(F39="","",FLOOR(F39*0.1,10))</f>
        <v/>
      </c>
      <c r="H39" s="34" t="str">
        <f aca="false">IF(E39="","",E39-F39-G39)</f>
        <v/>
      </c>
      <c r="I39" s="32"/>
    </row>
    <row r="40" customFormat="false" ht="15" hidden="false" customHeight="false" outlineLevel="0" collapsed="false">
      <c r="A40" s="11" t="n">
        <v>36</v>
      </c>
      <c r="B40" s="29"/>
      <c r="C40" s="30"/>
      <c r="D40" s="30"/>
      <c r="E40" s="31"/>
      <c r="F40" s="34" t="str">
        <f aca="false">IF(OR(E40="",D40=""),"",IF(D40="사업소득 3.3%",FLOOR(E40*0.03,10),IF(D40="기타소득 8.8%",IF(E40*0.4&lt;=50000,0,FLOOR(E40*0.4*0.2,10)),0)))</f>
        <v/>
      </c>
      <c r="G40" s="34" t="str">
        <f aca="false">IF(F40="","",FLOOR(F40*0.1,10))</f>
        <v/>
      </c>
      <c r="H40" s="34" t="str">
        <f aca="false">IF(E40="","",E40-F40-G40)</f>
        <v/>
      </c>
      <c r="I40" s="32"/>
    </row>
    <row r="41" customFormat="false" ht="15" hidden="false" customHeight="false" outlineLevel="0" collapsed="false">
      <c r="A41" s="11" t="n">
        <v>37</v>
      </c>
      <c r="B41" s="29"/>
      <c r="C41" s="30"/>
      <c r="D41" s="30"/>
      <c r="E41" s="31"/>
      <c r="F41" s="34" t="str">
        <f aca="false">IF(OR(E41="",D41=""),"",IF(D41="사업소득 3.3%",FLOOR(E41*0.03,10),IF(D41="기타소득 8.8%",IF(E41*0.4&lt;=50000,0,FLOOR(E41*0.4*0.2,10)),0)))</f>
        <v/>
      </c>
      <c r="G41" s="34" t="str">
        <f aca="false">IF(F41="","",FLOOR(F41*0.1,10))</f>
        <v/>
      </c>
      <c r="H41" s="34" t="str">
        <f aca="false">IF(E41="","",E41-F41-G41)</f>
        <v/>
      </c>
      <c r="I41" s="32"/>
    </row>
    <row r="42" customFormat="false" ht="15" hidden="false" customHeight="false" outlineLevel="0" collapsed="false">
      <c r="A42" s="11" t="n">
        <v>38</v>
      </c>
      <c r="B42" s="29"/>
      <c r="C42" s="30"/>
      <c r="D42" s="30"/>
      <c r="E42" s="31"/>
      <c r="F42" s="34" t="str">
        <f aca="false">IF(OR(E42="",D42=""),"",IF(D42="사업소득 3.3%",FLOOR(E42*0.03,10),IF(D42="기타소득 8.8%",IF(E42*0.4&lt;=50000,0,FLOOR(E42*0.4*0.2,10)),0)))</f>
        <v/>
      </c>
      <c r="G42" s="34" t="str">
        <f aca="false">IF(F42="","",FLOOR(F42*0.1,10))</f>
        <v/>
      </c>
      <c r="H42" s="34" t="str">
        <f aca="false">IF(E42="","",E42-F42-G42)</f>
        <v/>
      </c>
      <c r="I42" s="32"/>
    </row>
    <row r="43" customFormat="false" ht="15" hidden="false" customHeight="false" outlineLevel="0" collapsed="false">
      <c r="A43" s="11" t="n">
        <v>39</v>
      </c>
      <c r="B43" s="29"/>
      <c r="C43" s="30"/>
      <c r="D43" s="30"/>
      <c r="E43" s="31"/>
      <c r="F43" s="34" t="str">
        <f aca="false">IF(OR(E43="",D43=""),"",IF(D43="사업소득 3.3%",FLOOR(E43*0.03,10),IF(D43="기타소득 8.8%",IF(E43*0.4&lt;=50000,0,FLOOR(E43*0.4*0.2,10)),0)))</f>
        <v/>
      </c>
      <c r="G43" s="34" t="str">
        <f aca="false">IF(F43="","",FLOOR(F43*0.1,10))</f>
        <v/>
      </c>
      <c r="H43" s="34" t="str">
        <f aca="false">IF(E43="","",E43-F43-G43)</f>
        <v/>
      </c>
      <c r="I43" s="32"/>
    </row>
    <row r="44" customFormat="false" ht="15" hidden="false" customHeight="false" outlineLevel="0" collapsed="false">
      <c r="A44" s="11" t="n">
        <v>40</v>
      </c>
      <c r="B44" s="29"/>
      <c r="C44" s="30"/>
      <c r="D44" s="30"/>
      <c r="E44" s="31"/>
      <c r="F44" s="34" t="str">
        <f aca="false">IF(OR(E44="",D44=""),"",IF(D44="사업소득 3.3%",FLOOR(E44*0.03,10),IF(D44="기타소득 8.8%",IF(E44*0.4&lt;=50000,0,FLOOR(E44*0.4*0.2,10)),0)))</f>
        <v/>
      </c>
      <c r="G44" s="34" t="str">
        <f aca="false">IF(F44="","",FLOOR(F44*0.1,10))</f>
        <v/>
      </c>
      <c r="H44" s="34" t="str">
        <f aca="false">IF(E44="","",E44-F44-G44)</f>
        <v/>
      </c>
      <c r="I44" s="32"/>
    </row>
    <row r="46" customFormat="false" ht="15" hidden="false" customHeight="false" outlineLevel="0" collapsed="false">
      <c r="C46" s="7" t="s">
        <v>197</v>
      </c>
    </row>
    <row r="47" customFormat="false" ht="15" hidden="false" customHeight="false" outlineLevel="0" collapsed="false">
      <c r="C47" s="6" t="s">
        <v>227</v>
      </c>
      <c r="D47" s="33" t="n">
        <f aca="false">SUM(E5:E44)</f>
        <v>0</v>
      </c>
    </row>
    <row r="48" customFormat="false" ht="15" hidden="false" customHeight="false" outlineLevel="0" collapsed="false">
      <c r="C48" s="6" t="s">
        <v>228</v>
      </c>
      <c r="D48" s="33" t="n">
        <f aca="false">SUM(F5:F44)</f>
        <v>0</v>
      </c>
    </row>
    <row r="49" customFormat="false" ht="15" hidden="false" customHeight="false" outlineLevel="0" collapsed="false">
      <c r="C49" s="6" t="s">
        <v>229</v>
      </c>
      <c r="D49" s="33" t="n">
        <f aca="false">SUM(G5:G44)</f>
        <v>0</v>
      </c>
    </row>
    <row r="50" customFormat="false" ht="15" hidden="false" customHeight="false" outlineLevel="0" collapsed="false">
      <c r="C50" s="6" t="s">
        <v>230</v>
      </c>
      <c r="D50" s="33" t="n">
        <f aca="false">SUM(H5:H44)</f>
        <v>0</v>
      </c>
    </row>
    <row r="52" customFormat="false" ht="64.9" hidden="false" customHeight="false" outlineLevel="0" collapsed="false">
      <c r="C52" s="27" t="s">
        <v>231</v>
      </c>
    </row>
    <row r="53" customFormat="false" ht="102.95" hidden="false" customHeight="false" outlineLevel="0" collapsed="false">
      <c r="C53" s="27" t="s">
        <v>232</v>
      </c>
    </row>
    <row r="54" customFormat="false" ht="113.4" hidden="false" customHeight="false" outlineLevel="0" collapsed="false">
      <c r="C54" s="27" t="s">
        <v>233</v>
      </c>
    </row>
  </sheetData>
  <dataValidations count="1">
    <dataValidation allowBlank="true" errorStyle="stop" operator="between" showDropDown="false" showErrorMessage="false" showInputMessage="false" sqref="D5:D44" type="list">
      <formula1>"사업소득 3.3%,기타소득 8.8%,근로소득(간이세액표)"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62"/>
  </cols>
  <sheetData>
    <row r="1" customFormat="false" ht="19.7" hidden="false" customHeight="false" outlineLevel="0" collapsed="false">
      <c r="A1" s="1" t="s">
        <v>234</v>
      </c>
    </row>
    <row r="2" customFormat="false" ht="15" hidden="false" customHeight="false" outlineLevel="0" collapsed="false">
      <c r="A2" s="2" t="s">
        <v>235</v>
      </c>
    </row>
    <row r="4" customFormat="false" ht="15" hidden="false" customHeight="false" outlineLevel="0" collapsed="false">
      <c r="A4" s="9" t="s">
        <v>70</v>
      </c>
      <c r="B4" s="10" t="s">
        <v>191</v>
      </c>
      <c r="C4" s="10" t="s">
        <v>236</v>
      </c>
      <c r="D4" s="10" t="s">
        <v>237</v>
      </c>
    </row>
    <row r="5" customFormat="false" ht="15" hidden="false" customHeight="false" outlineLevel="0" collapsed="false">
      <c r="A5" s="11" t="n">
        <v>1</v>
      </c>
      <c r="B5" s="35" t="s">
        <v>238</v>
      </c>
      <c r="C5" s="36" t="s">
        <v>239</v>
      </c>
      <c r="D5" s="21" t="s">
        <v>240</v>
      </c>
    </row>
    <row r="6" customFormat="false" ht="15" hidden="false" customHeight="false" outlineLevel="0" collapsed="false">
      <c r="A6" s="11" t="n">
        <v>2</v>
      </c>
      <c r="B6" s="35" t="s">
        <v>241</v>
      </c>
      <c r="C6" s="36" t="s">
        <v>242</v>
      </c>
      <c r="D6" s="21" t="s">
        <v>243</v>
      </c>
    </row>
    <row r="7" customFormat="false" ht="15" hidden="false" customHeight="false" outlineLevel="0" collapsed="false">
      <c r="A7" s="11" t="n">
        <v>3</v>
      </c>
      <c r="B7" s="35" t="s">
        <v>244</v>
      </c>
      <c r="C7" s="36" t="s">
        <v>245</v>
      </c>
      <c r="D7" s="21" t="s">
        <v>246</v>
      </c>
    </row>
    <row r="8" customFormat="false" ht="26.85" hidden="false" customHeight="false" outlineLevel="0" collapsed="false">
      <c r="A8" s="11" t="n">
        <v>4</v>
      </c>
      <c r="B8" s="35" t="s">
        <v>247</v>
      </c>
      <c r="C8" s="36" t="s">
        <v>248</v>
      </c>
      <c r="D8" s="21" t="s">
        <v>249</v>
      </c>
    </row>
    <row r="9" customFormat="false" ht="15" hidden="false" customHeight="false" outlineLevel="0" collapsed="false">
      <c r="A9" s="11" t="n">
        <v>5</v>
      </c>
      <c r="B9" s="35" t="s">
        <v>250</v>
      </c>
      <c r="C9" s="36" t="s">
        <v>251</v>
      </c>
      <c r="D9" s="21" t="s">
        <v>252</v>
      </c>
    </row>
    <row r="10" customFormat="false" ht="15" hidden="false" customHeight="false" outlineLevel="0" collapsed="false">
      <c r="A10" s="11" t="n">
        <v>6</v>
      </c>
      <c r="B10" s="35" t="s">
        <v>253</v>
      </c>
      <c r="C10" s="36" t="s">
        <v>254</v>
      </c>
      <c r="D10" s="25" t="s">
        <v>255</v>
      </c>
    </row>
    <row r="11" customFormat="false" ht="15" hidden="false" customHeight="false" outlineLevel="0" collapsed="false">
      <c r="A11" s="11" t="n">
        <v>7</v>
      </c>
      <c r="B11" s="35" t="s">
        <v>256</v>
      </c>
      <c r="C11" s="36" t="s">
        <v>257</v>
      </c>
      <c r="D11" s="21" t="s">
        <v>258</v>
      </c>
    </row>
    <row r="12" customFormat="false" ht="15" hidden="false" customHeight="false" outlineLevel="0" collapsed="false">
      <c r="A12" s="11" t="n">
        <v>8</v>
      </c>
      <c r="B12" s="35" t="s">
        <v>259</v>
      </c>
      <c r="C12" s="36" t="s">
        <v>260</v>
      </c>
      <c r="D12" s="21" t="s">
        <v>261</v>
      </c>
    </row>
    <row r="13" customFormat="false" ht="15" hidden="false" customHeight="false" outlineLevel="0" collapsed="false">
      <c r="A13" s="11" t="n">
        <v>9</v>
      </c>
      <c r="B13" s="35" t="s">
        <v>262</v>
      </c>
      <c r="C13" s="36" t="s">
        <v>263</v>
      </c>
      <c r="D13" s="21" t="s">
        <v>264</v>
      </c>
    </row>
    <row r="15" customFormat="false" ht="52.2" hidden="false" customHeight="false" outlineLevel="0" collapsed="false">
      <c r="B15" s="27" t="s">
        <v>265</v>
      </c>
    </row>
    <row r="16" customFormat="false" ht="39.55" hidden="false" customHeight="false" outlineLevel="0" collapsed="false">
      <c r="B16" s="27" t="s">
        <v>266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56"/>
  </cols>
  <sheetData>
    <row r="1" customFormat="false" ht="19.7" hidden="false" customHeight="false" outlineLevel="0" collapsed="false">
      <c r="A1" s="1" t="s">
        <v>267</v>
      </c>
    </row>
    <row r="2" customFormat="false" ht="15" hidden="false" customHeight="false" outlineLevel="0" collapsed="false">
      <c r="A2" s="2" t="s">
        <v>268</v>
      </c>
    </row>
    <row r="4" customFormat="false" ht="15" hidden="false" customHeight="false" outlineLevel="0" collapsed="false">
      <c r="A4" s="9" t="s">
        <v>70</v>
      </c>
      <c r="B4" s="10" t="s">
        <v>269</v>
      </c>
      <c r="C4" s="10" t="s">
        <v>270</v>
      </c>
      <c r="D4" s="10" t="s">
        <v>271</v>
      </c>
    </row>
    <row r="5" customFormat="false" ht="15" hidden="false" customHeight="false" outlineLevel="0" collapsed="false">
      <c r="A5" s="11" t="n">
        <v>1</v>
      </c>
      <c r="B5" s="35" t="s">
        <v>272</v>
      </c>
      <c r="C5" s="36" t="s">
        <v>273</v>
      </c>
      <c r="D5" s="21" t="s">
        <v>274</v>
      </c>
    </row>
    <row r="6" customFormat="false" ht="15" hidden="false" customHeight="false" outlineLevel="0" collapsed="false">
      <c r="A6" s="11" t="n">
        <v>2</v>
      </c>
      <c r="B6" s="35" t="s">
        <v>275</v>
      </c>
      <c r="C6" s="36" t="s">
        <v>273</v>
      </c>
      <c r="D6" s="21" t="s">
        <v>276</v>
      </c>
    </row>
    <row r="7" customFormat="false" ht="15" hidden="false" customHeight="false" outlineLevel="0" collapsed="false">
      <c r="A7" s="11" t="n">
        <v>3</v>
      </c>
      <c r="B7" s="35" t="s">
        <v>277</v>
      </c>
      <c r="C7" s="36" t="s">
        <v>278</v>
      </c>
      <c r="D7" s="21" t="s">
        <v>279</v>
      </c>
    </row>
    <row r="8" customFormat="false" ht="15" hidden="false" customHeight="false" outlineLevel="0" collapsed="false">
      <c r="A8" s="11" t="n">
        <v>4</v>
      </c>
      <c r="B8" s="35" t="s">
        <v>280</v>
      </c>
      <c r="C8" s="36" t="s">
        <v>273</v>
      </c>
      <c r="D8" s="21" t="s">
        <v>281</v>
      </c>
    </row>
    <row r="9" customFormat="false" ht="15" hidden="false" customHeight="false" outlineLevel="0" collapsed="false">
      <c r="A9" s="11" t="n">
        <v>5</v>
      </c>
      <c r="B9" s="35" t="s">
        <v>282</v>
      </c>
      <c r="C9" s="36" t="s">
        <v>273</v>
      </c>
      <c r="D9" s="21" t="s">
        <v>283</v>
      </c>
    </row>
    <row r="10" customFormat="false" ht="15" hidden="false" customHeight="false" outlineLevel="0" collapsed="false">
      <c r="A10" s="11" t="n">
        <v>6</v>
      </c>
      <c r="B10" s="35" t="s">
        <v>284</v>
      </c>
      <c r="C10" s="36" t="s">
        <v>273</v>
      </c>
      <c r="D10" s="21" t="s">
        <v>285</v>
      </c>
    </row>
    <row r="11" customFormat="false" ht="15" hidden="false" customHeight="false" outlineLevel="0" collapsed="false">
      <c r="A11" s="11" t="n">
        <v>7</v>
      </c>
      <c r="B11" s="35" t="s">
        <v>286</v>
      </c>
      <c r="C11" s="36" t="s">
        <v>278</v>
      </c>
      <c r="D11" s="21" t="s">
        <v>287</v>
      </c>
    </row>
    <row r="12" customFormat="false" ht="15" hidden="false" customHeight="false" outlineLevel="0" collapsed="false">
      <c r="A12" s="11" t="n">
        <v>8</v>
      </c>
      <c r="B12" s="35" t="s">
        <v>288</v>
      </c>
      <c r="C12" s="11" t="s">
        <v>289</v>
      </c>
      <c r="D12" s="21" t="s">
        <v>290</v>
      </c>
    </row>
    <row r="13" customFormat="false" ht="15" hidden="false" customHeight="false" outlineLevel="0" collapsed="false">
      <c r="A13" s="11" t="n">
        <v>9</v>
      </c>
      <c r="B13" s="35" t="s">
        <v>291</v>
      </c>
      <c r="C13" s="36" t="s">
        <v>292</v>
      </c>
      <c r="D13" s="25" t="s">
        <v>293</v>
      </c>
    </row>
    <row r="14" customFormat="false" ht="15" hidden="false" customHeight="false" outlineLevel="0" collapsed="false">
      <c r="A14" s="11" t="n">
        <v>10</v>
      </c>
      <c r="B14" s="35" t="s">
        <v>117</v>
      </c>
      <c r="C14" s="36" t="s">
        <v>273</v>
      </c>
      <c r="D14" s="21" t="s">
        <v>294</v>
      </c>
    </row>
    <row r="16" customFormat="false" ht="77.6" hidden="false" customHeight="false" outlineLevel="0" collapsed="false">
      <c r="B16" s="27" t="s">
        <v>295</v>
      </c>
    </row>
    <row r="17" customFormat="false" ht="128.35" hidden="false" customHeight="false" outlineLevel="0" collapsed="false">
      <c r="B17" s="27" t="s">
        <v>163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2026-09-09T22:51:49Z</dcterms:created>
  <dc:creator>openpyxl</dc:creator>
  <dc:description/>
  <dc:language>en-US</dc:language>
  <cp:lastModifiedBy/>
  <dcterms:modified xsi:type="dcterms:W3CDTF">2026-09-09T22:51:49Z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