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목차" sheetId="2" state="visible" r:id="rId4"/>
    <sheet name="01 근태기록부" sheetId="3" state="visible" r:id="rId5"/>
    <sheet name="02 월근태집계" sheetId="4" state="visible" r:id="rId6"/>
    <sheet name="03 급여계산" sheetId="5" state="visible" r:id="rId7"/>
    <sheet name="04 주휴수당" sheetId="6" state="visible" r:id="rId8"/>
    <sheet name="05 연차관리" sheetId="7" state="visible" r:id="rId9"/>
    <sheet name="06 퇴직금" sheetId="8" state="visible" r:id="rId10"/>
    <sheet name="07 4대보험" sheetId="9" state="visible" r:id="rId11"/>
    <sheet name="08 급여명세서" sheetId="10" state="visible" r:id="rId12"/>
    <sheet name="09 인건비추이" sheetId="11" state="visible" r:id="rId13"/>
    <sheet name="10 노무점검표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<sst xmlns="http://schemas.openxmlformats.org/spreadsheetml/2006/main" count="300" uniqueCount="252">
  <si>
    <t xml:space="preserve">사용법</t>
  </si>
  <si>
    <r>
      <rPr>
        <i val="true"/>
        <sz val="9"/>
        <color rgb="FF6B6B70"/>
        <rFont val="Noto Sans CJK SC"/>
        <family val="2"/>
      </rPr>
      <t xml:space="preserve">급여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근태 관리 시트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종 </t>
    </r>
    <r>
      <rPr>
        <i val="true"/>
        <sz val="9"/>
        <color rgb="FF6B6B70"/>
        <rFont val="Arial"/>
        <family val="0"/>
        <charset val="1"/>
      </rPr>
      <t xml:space="preserve">· younsubjung.com </t>
    </r>
    <r>
      <rPr>
        <i val="true"/>
        <sz val="9"/>
        <color rgb="FF6B6B70"/>
        <rFont val="Noto Sans CJK SC"/>
        <family val="2"/>
      </rPr>
      <t xml:space="preserve">자료실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무료</t>
    </r>
  </si>
  <si>
    <r>
      <rPr>
        <b val="true"/>
        <sz val="12"/>
        <color rgb="FF111114"/>
        <rFont val="Arial"/>
        <family val="0"/>
        <charset val="1"/>
      </rPr>
      <t xml:space="preserve">0 · </t>
    </r>
    <r>
      <rPr>
        <b val="true"/>
        <sz val="12"/>
        <color rgb="FF111114"/>
        <rFont val="Noto Sans CJK SC"/>
        <family val="2"/>
      </rPr>
      <t xml:space="preserve">이 시트를 쓰는 순서</t>
    </r>
  </si>
  <si>
    <r>
      <rPr>
        <sz val="10"/>
        <color rgb="FF111114"/>
        <rFont val="Arial"/>
        <family val="0"/>
        <charset val="1"/>
      </rPr>
      <t xml:space="preserve">· 01 </t>
    </r>
    <r>
      <rPr>
        <sz val="10"/>
        <color rgb="FF111114"/>
        <rFont val="Noto Sans CJK SC"/>
        <family val="2"/>
      </rPr>
      <t xml:space="preserve">근태기록부 — 한 사람의 한 달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출근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퇴근만 넣으면 근무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연장 시간이 나옵니다</t>
    </r>
  </si>
  <si>
    <r>
      <rPr>
        <sz val="10"/>
        <color rgb="FF111114"/>
        <rFont val="Arial"/>
        <family val="0"/>
        <charset val="1"/>
      </rPr>
      <t xml:space="preserve">· 02 </t>
    </r>
    <r>
      <rPr>
        <sz val="10"/>
        <color rgb="FF111114"/>
        <rFont val="Noto Sans CJK SC"/>
        <family val="2"/>
      </rPr>
      <t xml:space="preserve">월근태집계 — 여러 사람을 한 표로</t>
    </r>
    <r>
      <rPr>
        <sz val="10"/>
        <color rgb="FF111114"/>
        <rFont val="Arial"/>
        <family val="0"/>
        <charset val="1"/>
      </rPr>
      <t xml:space="preserve">. 03 </t>
    </r>
    <r>
      <rPr>
        <sz val="10"/>
        <color rgb="FF111114"/>
        <rFont val="Noto Sans CJK SC"/>
        <family val="2"/>
      </rPr>
      <t xml:space="preserve">급여계산이 이 표를 봅니다</t>
    </r>
  </si>
  <si>
    <r>
      <rPr>
        <sz val="10"/>
        <color rgb="FF111114"/>
        <rFont val="Arial"/>
        <family val="0"/>
        <charset val="1"/>
      </rPr>
      <t xml:space="preserve">· 03 </t>
    </r>
    <r>
      <rPr>
        <sz val="10"/>
        <color rgb="FF111114"/>
        <rFont val="Noto Sans CJK SC"/>
        <family val="2"/>
      </rPr>
      <t xml:space="preserve">급여계산 — 통상시급과 가산율로 연장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야간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휴일수당을 계산합니다</t>
    </r>
  </si>
  <si>
    <r>
      <rPr>
        <sz val="10"/>
        <color rgb="FF111114"/>
        <rFont val="Arial"/>
        <family val="0"/>
        <charset val="1"/>
      </rPr>
      <t xml:space="preserve">· 04 </t>
    </r>
    <r>
      <rPr>
        <sz val="10"/>
        <color rgb="FF111114"/>
        <rFont val="Noto Sans CJK SC"/>
        <family val="2"/>
      </rPr>
      <t xml:space="preserve">주휴수당 </t>
    </r>
    <r>
      <rPr>
        <sz val="10"/>
        <color rgb="FF111114"/>
        <rFont val="Arial"/>
        <family val="0"/>
        <charset val="1"/>
      </rPr>
      <t xml:space="preserve">· 05 </t>
    </r>
    <r>
      <rPr>
        <sz val="10"/>
        <color rgb="FF111114"/>
        <rFont val="Noto Sans CJK SC"/>
        <family val="2"/>
      </rPr>
      <t xml:space="preserve">연차관리 — 주 단위와 연 단위로 따로 봅니다</t>
    </r>
  </si>
  <si>
    <r>
      <rPr>
        <sz val="10"/>
        <color rgb="FF111114"/>
        <rFont val="Arial"/>
        <family val="0"/>
        <charset val="1"/>
      </rPr>
      <t xml:space="preserve">· 06 </t>
    </r>
    <r>
      <rPr>
        <sz val="10"/>
        <color rgb="FF111114"/>
        <rFont val="Noto Sans CJK SC"/>
        <family val="2"/>
      </rPr>
      <t xml:space="preserve">퇴직금 — 평균임금과 통상임금 중 큰 쪽으로 계산합니다</t>
    </r>
  </si>
  <si>
    <r>
      <rPr>
        <sz val="10"/>
        <color rgb="FF111114"/>
        <rFont val="Arial"/>
        <family val="0"/>
        <charset val="1"/>
      </rPr>
      <t xml:space="preserve">· 07 4</t>
    </r>
    <r>
      <rPr>
        <sz val="10"/>
        <color rgb="FF111114"/>
        <rFont val="Noto Sans CJK SC"/>
        <family val="2"/>
      </rPr>
      <t xml:space="preserve">대보험 — 요율칸을 그해 고시 요율로 먼저 바꾸십시오</t>
    </r>
  </si>
  <si>
    <r>
      <rPr>
        <sz val="10"/>
        <color rgb="FF111114"/>
        <rFont val="Arial"/>
        <family val="0"/>
        <charset val="1"/>
      </rPr>
      <t xml:space="preserve">· 08 </t>
    </r>
    <r>
      <rPr>
        <sz val="10"/>
        <color rgb="FF111114"/>
        <rFont val="Noto Sans CJK SC"/>
        <family val="2"/>
      </rPr>
      <t xml:space="preserve">급여명세서 — 그대로 인쇄해 쓰셔도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계산 방법 네 줄이 핵심입니다</t>
    </r>
  </si>
  <si>
    <r>
      <rPr>
        <sz val="10"/>
        <color rgb="FF111114"/>
        <rFont val="Arial"/>
        <family val="0"/>
        <charset val="1"/>
      </rPr>
      <t xml:space="preserve">· 09 </t>
    </r>
    <r>
      <rPr>
        <sz val="10"/>
        <color rgb="FF111114"/>
        <rFont val="Noto Sans CJK SC"/>
        <family val="2"/>
      </rPr>
      <t xml:space="preserve">인건비추이 — 사업계획서 인건비 표에 그대로 옮겨 쓰는 자리입니다</t>
    </r>
  </si>
  <si>
    <r>
      <rPr>
        <sz val="10"/>
        <color rgb="FF111114"/>
        <rFont val="Arial"/>
        <family val="0"/>
        <charset val="1"/>
      </rPr>
      <t xml:space="preserve">· 10 </t>
    </r>
    <r>
      <rPr>
        <sz val="10"/>
        <color rgb="FF111114"/>
        <rFont val="Noto Sans CJK SC"/>
        <family val="2"/>
      </rPr>
      <t xml:space="preserve">노무점검표 — 분기에 한 번 훑으십시오</t>
    </r>
  </si>
  <si>
    <r>
      <rPr>
        <b val="true"/>
        <sz val="12"/>
        <color rgb="FF111114"/>
        <rFont val="Arial"/>
        <family val="0"/>
        <charset val="1"/>
      </rPr>
      <t xml:space="preserve">1 · </t>
    </r>
    <r>
      <rPr>
        <b val="true"/>
        <sz val="12"/>
        <color rgb="FF111114"/>
        <rFont val="Noto Sans CJK SC"/>
        <family val="2"/>
      </rPr>
      <t xml:space="preserve">엑셀로 쓰실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</si>
  <si>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파일을 그대로 열면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엑셀 </t>
    </r>
    <r>
      <rPr>
        <sz val="10"/>
        <color rgb="FF111114"/>
        <rFont val="Arial"/>
        <family val="0"/>
        <charset val="1"/>
      </rPr>
      <t xml:space="preserve">2016 </t>
    </r>
    <r>
      <rPr>
        <sz val="10"/>
        <color rgb="FF111114"/>
        <rFont val="Noto Sans CJK SC"/>
        <family val="2"/>
      </rPr>
      <t xml:space="preserve">이상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한셀</t>
    </r>
    <r>
      <rPr>
        <sz val="10"/>
        <color rgb="FF111114"/>
        <rFont val="Arial"/>
        <family val="0"/>
        <charset val="1"/>
      </rPr>
      <t xml:space="preserve">, </t>
    </r>
    <r>
      <rPr>
        <sz val="10"/>
        <color rgb="FF111114"/>
        <rFont val="Noto Sans CJK SC"/>
        <family val="2"/>
      </rPr>
      <t xml:space="preserve">넘버스 모두 열립니다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</si>
  <si>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파란 글자 칸만 고치십시오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검은 글자는 수식이라 지우면 계산이 깨집니다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</si>
  <si>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쓰기 전에 파일을 하나 복사해 두시는 편이 안전합니다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</si>
  <si>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2 · </t>
    </r>
    <r>
      <rPr>
        <b val="true"/>
        <sz val="12"/>
        <color rgb="FF111114"/>
        <rFont val="Noto Sans CJK SC"/>
        <family val="2"/>
      </rPr>
      <t xml:space="preserve">구글 스프레드시트로 옮기는 법</t>
    </r>
  </si>
  <si>
    <r>
      <rPr>
        <sz val="10"/>
        <color rgb="FF111114"/>
        <rFont val="Noto Sans CJK SC"/>
        <family val="2"/>
      </rPr>
      <t xml:space="preserve">팀과 같이 보시려면 이쪽을 권합니다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두 가지 방법이 있습니다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</si>
  <si>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A — </t>
    </r>
    <r>
      <rPr>
        <b val="true"/>
        <sz val="10"/>
        <color rgb="FF111114"/>
        <rFont val="Noto Sans CJK SC"/>
        <family val="2"/>
      </rPr>
      <t xml:space="preserve">드라이브에 올리기</t>
    </r>
  </si>
  <si>
    <r>
      <rPr>
        <sz val="10"/>
        <color rgb="FF111114"/>
        <rFont val="Noto Sans CJK SC"/>
        <family val="2"/>
      </rPr>
      <t xml:space="preserve">① 드라이브</t>
    </r>
    <r>
      <rPr>
        <sz val="10"/>
        <color rgb="FF111114"/>
        <rFont val="Arial"/>
        <family val="0"/>
        <charset val="1"/>
      </rPr>
      <t xml:space="preserve">(drive.google.com) </t>
    </r>
    <r>
      <rPr>
        <sz val="10"/>
        <color rgb="FF111114"/>
        <rFont val="Noto Sans CJK SC"/>
        <family val="2"/>
      </rPr>
      <t xml:space="preserve">접속 → 왼쪽 위 「</t>
    </r>
    <r>
      <rPr>
        <sz val="10"/>
        <color rgb="FF111114"/>
        <rFont val="Arial"/>
        <family val="0"/>
        <charset val="1"/>
      </rPr>
      <t xml:space="preserve">+ </t>
    </r>
    <r>
      <rPr>
        <sz val="10"/>
        <color rgb="FF111114"/>
        <rFont val="Noto Sans CJK SC"/>
        <family val="2"/>
      </rPr>
      <t xml:space="preserve">새로 만들기」 → 「파일 업로드」</t>
    </r>
  </si>
  <si>
    <r>
      <rPr>
        <sz val="10"/>
        <color rgb="FF111114"/>
        <rFont val="Noto Sans CJK SC"/>
        <family val="2"/>
      </rPr>
      <t xml:space="preserve">② 올라간 파일을 오른쪽 클릭 → 「연결 프로그램」 → 「</t>
    </r>
    <r>
      <rPr>
        <sz val="10"/>
        <color rgb="FF111114"/>
        <rFont val="Arial"/>
        <family val="0"/>
        <charset val="1"/>
      </rPr>
      <t xml:space="preserve">Google </t>
    </r>
    <r>
      <rPr>
        <sz val="10"/>
        <color rgb="FF111114"/>
        <rFont val="Noto Sans CJK SC"/>
        <family val="2"/>
      </rPr>
      <t xml:space="preserve">스프레드시트」</t>
    </r>
  </si>
  <si>
    <r>
      <rPr>
        <sz val="10"/>
        <color rgb="FF111114"/>
        <rFont val="Noto Sans CJK SC"/>
        <family val="2"/>
      </rPr>
      <t xml:space="preserve">③ 새 구글 시트가 만들어집니다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원본 </t>
    </r>
    <r>
      <rPr>
        <sz val="10"/>
        <color rgb="FF111114"/>
        <rFont val="Arial"/>
        <family val="0"/>
        <charset val="1"/>
      </rPr>
      <t xml:space="preserve">xlsx </t>
    </r>
    <r>
      <rPr>
        <sz val="10"/>
        <color rgb="FF111114"/>
        <rFont val="Noto Sans CJK SC"/>
        <family val="2"/>
      </rPr>
      <t xml:space="preserve">는 그대로 남습니다</t>
    </r>
  </si>
  <si>
    <r>
      <rPr>
        <b val="true"/>
        <sz val="10"/>
        <color rgb="FF111114"/>
        <rFont val="Noto Sans CJK SC"/>
        <family val="2"/>
      </rPr>
      <t xml:space="preserve">방법 </t>
    </r>
    <r>
      <rPr>
        <b val="true"/>
        <sz val="10"/>
        <color rgb="FF111114"/>
        <rFont val="Arial"/>
        <family val="0"/>
        <charset val="1"/>
      </rPr>
      <t xml:space="preserve">B — </t>
    </r>
    <r>
      <rPr>
        <b val="true"/>
        <sz val="10"/>
        <color rgb="FF111114"/>
        <rFont val="Noto Sans CJK SC"/>
        <family val="2"/>
      </rPr>
      <t xml:space="preserve">시트에서 가져오기</t>
    </r>
  </si>
  <si>
    <t xml:space="preserve">① 빈 구글 스프레드시트를 하나 만듭니다</t>
  </si>
  <si>
    <t xml:space="preserve">② 「파일」 → 「가져오기」 → 「업로드」 탭에서 이 파일을 올립니다</t>
  </si>
  <si>
    <t xml:space="preserve">③ 「가져오기 위치」에서 「새 시트 삽입」을 고르면 탭이 그대로 붙습니다</t>
  </si>
  <si>
    <r>
      <rPr>
        <b val="true"/>
        <sz val="12"/>
        <color rgb="FF111114"/>
        <rFont val="Arial"/>
        <family val="0"/>
        <charset val="1"/>
      </rPr>
      <t xml:space="preserve">3 · </t>
    </r>
    <r>
      <rPr>
        <b val="true"/>
        <sz val="12"/>
        <color rgb="FF111114"/>
        <rFont val="Noto Sans CJK SC"/>
        <family val="2"/>
      </rPr>
      <t xml:space="preserve">옮길 때 달라지는 것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</si>
  <si>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수식은 그대로 넘어갑니다</t>
    </r>
    <r>
      <rPr>
        <sz val="10"/>
        <color rgb="FF111114"/>
        <rFont val="Arial"/>
        <family val="0"/>
        <charset val="1"/>
      </rPr>
      <t xml:space="preserve">. SUM · IF · COUNTIF · INDEX · MATCH · LARGE </t>
    </r>
    <r>
      <rPr>
        <sz val="10"/>
        <color rgb="FF111114"/>
        <rFont val="Noto Sans CJK SC"/>
        <family val="2"/>
      </rPr>
      <t xml:space="preserve">는 구글 시트에서도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</si>
  <si>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원」처럼 원 표시가 붙은 서식은 「₩</t>
    </r>
    <r>
      <rPr>
        <sz val="10"/>
        <color rgb="FF111114"/>
        <rFont val="Arial"/>
        <family val="0"/>
        <charset val="1"/>
      </rPr>
      <t xml:space="preserve">1,000,000</t>
    </r>
    <r>
      <rPr>
        <sz val="10"/>
        <color rgb="FF111114"/>
        <rFont val="Noto Sans CJK SC"/>
        <family val="2"/>
      </rPr>
      <t xml:space="preserve">」 형태로 바뀔 수 있습니다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숫자는 같습니다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</si>
  <si>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드롭다운은 대부분 유지됩니다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안 보이면 「데이터 → 데이터 확인」에서 다시 걸어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</si>
  <si>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4 · </t>
    </r>
    <r>
      <rPr>
        <b val="true"/>
        <sz val="12"/>
        <color rgb="FF111114"/>
        <rFont val="Noto Sans CJK SC"/>
        <family val="2"/>
      </rPr>
      <t xml:space="preserve">팀과 같이 쓸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</si>
  <si>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구글 시트 오른쪽 위 「공유」 → 사람을 이메일로 추가하는 방식을 권합니다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</si>
  <si>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「링크가 있는 모든 사용자」로 열어 두면 주소만 알면 누구나 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급여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내부 판단이 든 시트는 이렇게 열지 마십시오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</si>
  <si>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여러 명이 고치는 시트는 「파일 → 버전 기록」을 봐 두면 누가 언제 바꿨는지 남습니다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</si>
  <si>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6 · </t>
    </r>
    <r>
      <rPr>
        <b val="true"/>
        <sz val="12"/>
        <color rgb="FF111114"/>
        <rFont val="Noto Sans CJK SC"/>
        <family val="2"/>
      </rPr>
      <t xml:space="preserve">꼭 읽어 주십시오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</si>
  <si>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이 시트는 계산을 돕는 도구이지 법률 자문이 아닙니다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</si>
  <si>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요율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기준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법정 일수는 해마다 바뀝니다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노란 칸의 요율을 그해 고시 값으로 바꿔서 쓰십시오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</si>
  <si>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5</t>
    </r>
    <r>
      <rPr>
        <sz val="10"/>
        <color rgb="FF111114"/>
        <rFont val="Noto Sans CJK SC"/>
        <family val="2"/>
      </rPr>
      <t xml:space="preserve">인 미만 사업장은 연장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야간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휴일 가산과 연차 규정 적용이 다릅니다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</si>
  <si>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금액이 크거나 다툼이 있는 사안은 공인노무사와 확인하고 처리하십시오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</si>
  <si>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b val="true"/>
        <sz val="12"/>
        <color rgb="FF111114"/>
        <rFont val="Arial"/>
        <family val="0"/>
        <charset val="1"/>
      </rPr>
      <t xml:space="preserve">5 · </t>
    </r>
    <r>
      <rPr>
        <b val="true"/>
        <sz val="12"/>
        <color rgb="FF111114"/>
        <rFont val="Noto Sans CJK SC"/>
        <family val="2"/>
      </rPr>
      <t xml:space="preserve">막혔을 때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</si>
  <si>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결과가 안 나오면 파란 칸이 비어 있는지 먼저 보십시오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대부분 입력이 빠진 것입니다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</si>
  <si>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「</t>
    </r>
    <r>
      <rPr>
        <sz val="10"/>
        <color rgb="FF111114"/>
        <rFont val="Arial"/>
        <family val="0"/>
        <charset val="1"/>
      </rPr>
      <t xml:space="preserve">0</t>
    </r>
    <r>
      <rPr>
        <sz val="10"/>
        <color rgb="FF111114"/>
        <rFont val="Noto Sans CJK SC"/>
        <family val="2"/>
      </rPr>
      <t xml:space="preserve">으로 나눔」 오류가 뜨면 나누는 값이 </t>
    </r>
    <r>
      <rPr>
        <sz val="10"/>
        <color rgb="FF111114"/>
        <rFont val="Arial"/>
        <family val="0"/>
        <charset val="1"/>
      </rPr>
      <t xml:space="preserve">0 </t>
    </r>
    <r>
      <rPr>
        <sz val="10"/>
        <color rgb="FF111114"/>
        <rFont val="Noto Sans CJK SC"/>
        <family val="2"/>
      </rPr>
      <t xml:space="preserve">입니다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해당 입력 칸을 채우면 사라집니다</t>
    </r>
    <r>
      <rPr>
        <sz val="10"/>
        <color rgb="FF111114"/>
        <rFont val="Arial"/>
        <family val="0"/>
        <charset val="1"/>
      </rPr>
      <t xml:space="preserve">.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</si>
  <si>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수식을 잘못 지웠으면 파일을 다시 받으십시오</t>
    </r>
    <r>
      <rPr>
        <sz val="10"/>
        <color rgb="FF111114"/>
        <rFont val="Arial"/>
        <family val="0"/>
        <charset val="1"/>
      </rPr>
      <t xml:space="preserve">. younsubjung.com/kit </t>
    </r>
    <r>
      <rPr>
        <sz val="10"/>
        <color rgb="FF111114"/>
        <rFont val="Noto Sans CJK SC"/>
        <family val="2"/>
      </rPr>
      <t xml:space="preserve">에 늘 있습니다</t>
    </r>
    <r>
      <rPr>
        <sz val="10"/>
        <color rgb="FF111114"/>
        <rFont val="Arial"/>
        <family val="0"/>
        <charset val="1"/>
      </rPr>
      <t xml:space="preserve">.</t>
    </r>
  </si>
  <si>
    <t xml:space="preserve">쓰는 범위</t>
  </si>
  <si>
    <r>
      <rPr>
        <sz val="10"/>
        <color rgb="FF111114"/>
        <rFont val="Noto Sans CJK SC"/>
        <family val="2"/>
      </rPr>
      <t xml:space="preserve">무료로 배포합니다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회사 안에서 자유롭게 쓰시고 고치셔도 됩니다</t>
    </r>
    <r>
      <rPr>
        <sz val="10"/>
        <color rgb="FF111114"/>
        <rFont val="Arial"/>
        <family val="0"/>
        <charset val="1"/>
      </rPr>
      <t xml:space="preserve">. </t>
    </r>
    <r>
      <rPr>
        <sz val="10"/>
        <color rgb="FF111114"/>
        <rFont val="Noto Sans CJK SC"/>
        <family val="2"/>
      </rPr>
      <t xml:space="preserve">다만 이 파일 자체를 재판매하거나 본인이 만든 것처럼 배포하지는 말아 주십시오</t>
    </r>
    <r>
      <rPr>
        <sz val="10"/>
        <color rgb="FF111114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</si>
  <si>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정윤섭 </t>
    </r>
    <r>
      <rPr>
        <i val="true"/>
        <sz val="9"/>
        <color rgb="FF6B6B70"/>
        <rFont val="Arial"/>
        <family val="0"/>
        <charset val="1"/>
      </rPr>
      <t xml:space="preserve">· younsubjung.com</t>
    </r>
  </si>
  <si>
    <t xml:space="preserve">목차</t>
  </si>
  <si>
    <r>
      <rPr>
        <i val="true"/>
        <sz val="9"/>
        <color rgb="FF6B6B70"/>
        <rFont val="Noto Sans CJK SC"/>
        <family val="2"/>
      </rPr>
      <t xml:space="preserve">급여 </t>
    </r>
    <r>
      <rPr>
        <i val="true"/>
        <sz val="9"/>
        <color rgb="FF6B6B70"/>
        <rFont val="Arial"/>
        <family val="0"/>
        <charset val="1"/>
      </rPr>
      <t xml:space="preserve">· </t>
    </r>
    <r>
      <rPr>
        <i val="true"/>
        <sz val="9"/>
        <color rgb="FF6B6B70"/>
        <rFont val="Noto Sans CJK SC"/>
        <family val="2"/>
      </rPr>
      <t xml:space="preserve">근태 관리 시트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종</t>
    </r>
  </si>
  <si>
    <r>
      <rPr>
        <b val="true"/>
        <sz val="10"/>
        <color rgb="FF111114"/>
        <rFont val="Arial"/>
        <family val="0"/>
        <charset val="1"/>
      </rPr>
      <t xml:space="preserve">01 </t>
    </r>
    <r>
      <rPr>
        <b val="true"/>
        <sz val="10"/>
        <color rgb="FF111114"/>
        <rFont val="Noto Sans CJK SC"/>
        <family val="2"/>
      </rPr>
      <t xml:space="preserve">근태기록부</t>
    </r>
  </si>
  <si>
    <r>
      <rPr>
        <sz val="10"/>
        <color rgb="FF111114"/>
        <rFont val="Noto Sans CJK SC"/>
        <family val="2"/>
      </rPr>
      <t xml:space="preserve">하루 한 줄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근무시간과 연장근로 자동</t>
    </r>
  </si>
  <si>
    <r>
      <rPr>
        <b val="true"/>
        <sz val="10"/>
        <color rgb="FF111114"/>
        <rFont val="Arial"/>
        <family val="0"/>
        <charset val="1"/>
      </rPr>
      <t xml:space="preserve">02 </t>
    </r>
    <r>
      <rPr>
        <b val="true"/>
        <sz val="10"/>
        <color rgb="FF111114"/>
        <rFont val="Noto Sans CJK SC"/>
        <family val="2"/>
      </rPr>
      <t xml:space="preserve">월근태집계</t>
    </r>
  </si>
  <si>
    <r>
      <rPr>
        <sz val="10"/>
        <color rgb="FF111114"/>
        <rFont val="Noto Sans CJK SC"/>
        <family val="2"/>
      </rPr>
      <t xml:space="preserve">사람별 월 합계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급여계산이 참조</t>
    </r>
  </si>
  <si>
    <r>
      <rPr>
        <b val="true"/>
        <sz val="10"/>
        <color rgb="FF111114"/>
        <rFont val="Arial"/>
        <family val="0"/>
        <charset val="1"/>
      </rPr>
      <t xml:space="preserve">03 </t>
    </r>
    <r>
      <rPr>
        <b val="true"/>
        <sz val="10"/>
        <color rgb="FF111114"/>
        <rFont val="Noto Sans CJK SC"/>
        <family val="2"/>
      </rPr>
      <t xml:space="preserve">급여계산</t>
    </r>
  </si>
  <si>
    <r>
      <rPr>
        <sz val="10"/>
        <color rgb="FF111114"/>
        <rFont val="Noto Sans CJK SC"/>
        <family val="2"/>
      </rPr>
      <t xml:space="preserve">통상시급 </t>
    </r>
    <r>
      <rPr>
        <sz val="10"/>
        <color rgb="FF111114"/>
        <rFont val="Arial"/>
        <family val="0"/>
        <charset val="1"/>
      </rPr>
      <t xml:space="preserve">× </t>
    </r>
    <r>
      <rPr>
        <sz val="10"/>
        <color rgb="FF111114"/>
        <rFont val="Noto Sans CJK SC"/>
        <family val="2"/>
      </rPr>
      <t xml:space="preserve">가산율 </t>
    </r>
    <r>
      <rPr>
        <sz val="10"/>
        <color rgb="FF111114"/>
        <rFont val="Arial"/>
        <family val="0"/>
        <charset val="1"/>
      </rPr>
      <t xml:space="preserve">= </t>
    </r>
    <r>
      <rPr>
        <sz val="10"/>
        <color rgb="FF111114"/>
        <rFont val="Noto Sans CJK SC"/>
        <family val="2"/>
      </rPr>
      <t xml:space="preserve">연장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야간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휴일수당</t>
    </r>
  </si>
  <si>
    <r>
      <rPr>
        <b val="true"/>
        <sz val="10"/>
        <color rgb="FF111114"/>
        <rFont val="Arial"/>
        <family val="0"/>
        <charset val="1"/>
      </rPr>
      <t xml:space="preserve">04 </t>
    </r>
    <r>
      <rPr>
        <b val="true"/>
        <sz val="10"/>
        <color rgb="FF111114"/>
        <rFont val="Noto Sans CJK SC"/>
        <family val="2"/>
      </rPr>
      <t xml:space="preserve">주휴수당</t>
    </r>
  </si>
  <si>
    <r>
      <rPr>
        <sz val="10"/>
        <color rgb="FF111114"/>
        <rFont val="Noto Sans CJK SC"/>
        <family val="2"/>
      </rPr>
      <t xml:space="preserve">주 </t>
    </r>
    <r>
      <rPr>
        <sz val="10"/>
        <color rgb="FF111114"/>
        <rFont val="Arial"/>
        <family val="0"/>
        <charset val="1"/>
      </rPr>
      <t xml:space="preserve">15</t>
    </r>
    <r>
      <rPr>
        <sz val="10"/>
        <color rgb="FF111114"/>
        <rFont val="Noto Sans CJK SC"/>
        <family val="2"/>
      </rPr>
      <t xml:space="preserve">시간 기준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주휴시간과 수당</t>
    </r>
  </si>
  <si>
    <r>
      <rPr>
        <b val="true"/>
        <sz val="10"/>
        <color rgb="FF111114"/>
        <rFont val="Arial"/>
        <family val="0"/>
        <charset val="1"/>
      </rPr>
      <t xml:space="preserve">05 </t>
    </r>
    <r>
      <rPr>
        <b val="true"/>
        <sz val="10"/>
        <color rgb="FF111114"/>
        <rFont val="Noto Sans CJK SC"/>
        <family val="2"/>
      </rPr>
      <t xml:space="preserve">연차관리</t>
    </r>
  </si>
  <si>
    <r>
      <rPr>
        <sz val="10"/>
        <color rgb="FF111114"/>
        <rFont val="Noto Sans CJK SC"/>
        <family val="2"/>
      </rPr>
      <t xml:space="preserve">입사일로 발생일수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사용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잔여</t>
    </r>
  </si>
  <si>
    <r>
      <rPr>
        <b val="true"/>
        <sz val="10"/>
        <color rgb="FF111114"/>
        <rFont val="Arial"/>
        <family val="0"/>
        <charset val="1"/>
      </rPr>
      <t xml:space="preserve">06 </t>
    </r>
    <r>
      <rPr>
        <b val="true"/>
        <sz val="10"/>
        <color rgb="FF111114"/>
        <rFont val="Noto Sans CJK SC"/>
        <family val="2"/>
      </rPr>
      <t xml:space="preserve">퇴직금</t>
    </r>
  </si>
  <si>
    <r>
      <rPr>
        <sz val="10"/>
        <color rgb="FF111114"/>
        <rFont val="Noto Sans CJK SC"/>
        <family val="2"/>
      </rPr>
      <t xml:space="preserve">평균임금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통상임금 비교 후 계산</t>
    </r>
  </si>
  <si>
    <r>
      <rPr>
        <b val="true"/>
        <sz val="10"/>
        <color rgb="FF111114"/>
        <rFont val="Arial"/>
        <family val="0"/>
        <charset val="1"/>
      </rPr>
      <t xml:space="preserve">07 4</t>
    </r>
    <r>
      <rPr>
        <b val="true"/>
        <sz val="10"/>
        <color rgb="FF111114"/>
        <rFont val="Noto Sans CJK SC"/>
        <family val="2"/>
      </rPr>
      <t xml:space="preserve">대보험</t>
    </r>
  </si>
  <si>
    <r>
      <rPr>
        <sz val="10"/>
        <color rgb="FF111114"/>
        <rFont val="Noto Sans CJK SC"/>
        <family val="2"/>
      </rPr>
      <t xml:space="preserve">근로자 부담분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요율은 직접 갱신</t>
    </r>
  </si>
  <si>
    <r>
      <rPr>
        <b val="true"/>
        <sz val="10"/>
        <color rgb="FF111114"/>
        <rFont val="Arial"/>
        <family val="0"/>
        <charset val="1"/>
      </rPr>
      <t xml:space="preserve">08 </t>
    </r>
    <r>
      <rPr>
        <b val="true"/>
        <sz val="10"/>
        <color rgb="FF111114"/>
        <rFont val="Noto Sans CJK SC"/>
        <family val="2"/>
      </rPr>
      <t xml:space="preserve">급여명세서</t>
    </r>
  </si>
  <si>
    <r>
      <rPr>
        <sz val="10"/>
        <color rgb="FF111114"/>
        <rFont val="Noto Sans CJK SC"/>
        <family val="2"/>
      </rPr>
      <t xml:space="preserve">교부용 서식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계산 방법 포함</t>
    </r>
  </si>
  <si>
    <r>
      <rPr>
        <b val="true"/>
        <sz val="10"/>
        <color rgb="FF111114"/>
        <rFont val="Arial"/>
        <family val="0"/>
        <charset val="1"/>
      </rPr>
      <t xml:space="preserve">09 </t>
    </r>
    <r>
      <rPr>
        <b val="true"/>
        <sz val="10"/>
        <color rgb="FF111114"/>
        <rFont val="Noto Sans CJK SC"/>
        <family val="2"/>
      </rPr>
      <t xml:space="preserve">인건비추이</t>
    </r>
  </si>
  <si>
    <r>
      <rPr>
        <sz val="10"/>
        <color rgb="FF111114"/>
        <rFont val="Noto Sans CJK SC"/>
        <family val="2"/>
      </rPr>
      <t xml:space="preserve">월별 </t>
    </r>
    <r>
      <rPr>
        <sz val="10"/>
        <color rgb="FF111114"/>
        <rFont val="Arial"/>
        <family val="0"/>
        <charset val="1"/>
      </rPr>
      <t xml:space="preserve">12</t>
    </r>
    <r>
      <rPr>
        <sz val="10"/>
        <color rgb="FF111114"/>
        <rFont val="Noto Sans CJK SC"/>
        <family val="2"/>
      </rPr>
      <t xml:space="preserve">개월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사업계획서 인건비 표</t>
    </r>
  </si>
  <si>
    <r>
      <rPr>
        <b val="true"/>
        <sz val="10"/>
        <color rgb="FF111114"/>
        <rFont val="Arial"/>
        <family val="0"/>
        <charset val="1"/>
      </rPr>
      <t xml:space="preserve">10 </t>
    </r>
    <r>
      <rPr>
        <b val="true"/>
        <sz val="10"/>
        <color rgb="FF111114"/>
        <rFont val="Noto Sans CJK SC"/>
        <family val="2"/>
      </rPr>
      <t xml:space="preserve">노무점검표</t>
    </r>
  </si>
  <si>
    <r>
      <rPr>
        <sz val="10"/>
        <color rgb="FF111114"/>
        <rFont val="Arial"/>
        <family val="0"/>
        <charset val="1"/>
      </rPr>
      <t xml:space="preserve">20</t>
    </r>
    <r>
      <rPr>
        <sz val="10"/>
        <color rgb="FF111114"/>
        <rFont val="Noto Sans CJK SC"/>
        <family val="2"/>
      </rPr>
      <t xml:space="preserve">항목 </t>
    </r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분기 점검</t>
    </r>
  </si>
  <si>
    <t xml:space="preserve">근태 기록부</t>
  </si>
  <si>
    <r>
      <rPr>
        <i val="true"/>
        <sz val="9"/>
        <color rgb="FF6B6B70"/>
        <rFont val="Noto Sans CJK SC"/>
        <family val="2"/>
      </rPr>
      <t xml:space="preserve">하루 한 줄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출근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퇴근만 넣으면 근무시간과 연장근로가 자동으로 나옵니다</t>
    </r>
  </si>
  <si>
    <t xml:space="preserve">#</t>
  </si>
  <si>
    <t xml:space="preserve">날짜</t>
  </si>
  <si>
    <t xml:space="preserve">요일</t>
  </si>
  <si>
    <t xml:space="preserve">출근</t>
  </si>
  <si>
    <t xml:space="preserve">퇴근</t>
  </si>
  <si>
    <r>
      <rPr>
        <b val="true"/>
        <sz val="10"/>
        <color rgb="FF111114"/>
        <rFont val="Noto Sans CJK SC"/>
        <family val="2"/>
      </rPr>
      <t xml:space="preserve">휴게</t>
    </r>
    <r>
      <rPr>
        <b val="true"/>
        <sz val="10"/>
        <color rgb="FF111114"/>
        <rFont val="Arial"/>
        <family val="0"/>
        <charset val="1"/>
      </rPr>
      <t xml:space="preserve">(h)</t>
    </r>
  </si>
  <si>
    <r>
      <rPr>
        <b val="true"/>
        <sz val="10"/>
        <color rgb="FF111114"/>
        <rFont val="Noto Sans CJK SC"/>
        <family val="2"/>
      </rPr>
      <t xml:space="preserve">근무</t>
    </r>
    <r>
      <rPr>
        <b val="true"/>
        <sz val="10"/>
        <color rgb="FF111114"/>
        <rFont val="Arial"/>
        <family val="0"/>
        <charset val="1"/>
      </rPr>
      <t xml:space="preserve">(h)</t>
    </r>
  </si>
  <si>
    <r>
      <rPr>
        <b val="true"/>
        <sz val="10"/>
        <color rgb="FF111114"/>
        <rFont val="Noto Sans CJK SC"/>
        <family val="2"/>
      </rPr>
      <t xml:space="preserve">연장</t>
    </r>
    <r>
      <rPr>
        <b val="true"/>
        <sz val="10"/>
        <color rgb="FF111114"/>
        <rFont val="Arial"/>
        <family val="0"/>
        <charset val="1"/>
      </rPr>
      <t xml:space="preserve">(h)</t>
    </r>
  </si>
  <si>
    <r>
      <rPr>
        <b val="true"/>
        <sz val="10"/>
        <color rgb="FF111114"/>
        <rFont val="Noto Sans CJK SC"/>
        <family val="2"/>
      </rPr>
      <t xml:space="preserve">야간</t>
    </r>
    <r>
      <rPr>
        <b val="true"/>
        <sz val="10"/>
        <color rgb="FF111114"/>
        <rFont val="Arial"/>
        <family val="0"/>
        <charset val="1"/>
      </rPr>
      <t xml:space="preserve">(h)</t>
    </r>
  </si>
  <si>
    <t xml:space="preserve">비고</t>
  </si>
  <si>
    <t xml:space="preserve">합계</t>
  </si>
  <si>
    <r>
      <rPr>
        <i val="true"/>
        <sz val="9"/>
        <color rgb="FF6B6B70"/>
        <rFont val="Noto Sans CJK SC"/>
        <family val="2"/>
      </rPr>
      <t xml:space="preserve">연장근로는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일 </t>
    </r>
    <r>
      <rPr>
        <i val="true"/>
        <sz val="9"/>
        <color rgb="FF6B6B70"/>
        <rFont val="Arial"/>
        <family val="0"/>
        <charset val="1"/>
      </rPr>
      <t xml:space="preserve">8</t>
    </r>
    <r>
      <rPr>
        <i val="true"/>
        <sz val="9"/>
        <color rgb="FF6B6B70"/>
        <rFont val="Noto Sans CJK SC"/>
        <family val="2"/>
      </rPr>
      <t xml:space="preserve">시간을 넘은 시간으로 잡아 두었습니다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주 단위 </t>
    </r>
    <r>
      <rPr>
        <i val="true"/>
        <sz val="9"/>
        <color rgb="FF6B6B70"/>
        <rFont val="Arial"/>
        <family val="0"/>
        <charset val="1"/>
      </rPr>
      <t xml:space="preserve">40</t>
    </r>
    <r>
      <rPr>
        <i val="true"/>
        <sz val="9"/>
        <color rgb="FF6B6B70"/>
        <rFont val="Noto Sans CJK SC"/>
        <family val="2"/>
      </rPr>
      <t xml:space="preserve">시간 기준이나 탄력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선택근로를 쓰신다면 회사 규정에 맞게 </t>
    </r>
    <r>
      <rPr>
        <i val="true"/>
        <sz val="9"/>
        <color rgb="FF6B6B70"/>
        <rFont val="Arial"/>
        <family val="0"/>
        <charset val="1"/>
      </rPr>
      <t xml:space="preserve">G</t>
    </r>
    <r>
      <rPr>
        <i val="true"/>
        <sz val="9"/>
        <color rgb="FF6B6B70"/>
        <rFont val="Noto Sans CJK SC"/>
        <family val="2"/>
      </rPr>
      <t xml:space="preserve">열 수식을 고치십시오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</si>
  <si>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야간근로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밤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시</t>
    </r>
    <r>
      <rPr>
        <i val="true"/>
        <sz val="9"/>
        <color rgb="FF6B6B70"/>
        <rFont val="Arial"/>
        <family val="0"/>
        <charset val="1"/>
      </rPr>
      <t xml:space="preserve">~</t>
    </r>
    <r>
      <rPr>
        <i val="true"/>
        <sz val="9"/>
        <color rgb="FF6B6B70"/>
        <rFont val="Noto Sans CJK SC"/>
        <family val="2"/>
      </rPr>
      <t xml:space="preserve">다음날 </t>
    </r>
    <r>
      <rPr>
        <i val="true"/>
        <sz val="9"/>
        <color rgb="FF6B6B70"/>
        <rFont val="Arial"/>
        <family val="0"/>
        <charset val="1"/>
      </rPr>
      <t xml:space="preserve">6</t>
    </r>
    <r>
      <rPr>
        <i val="true"/>
        <sz val="9"/>
        <color rgb="FF6B6B70"/>
        <rFont val="Noto Sans CJK SC"/>
        <family val="2"/>
      </rPr>
      <t xml:space="preserve">시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는 자동 계산하지 않습니다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해당 시간만 직접 넣으십시오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</si>
  <si>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근로시간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휴게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가산수당 기준은 근로기준법과 회사 취업규칙을 따릅니다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판단이 필요한 사안은 노무사에게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</si>
  <si>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월 근태 집계</t>
  </si>
  <si>
    <r>
      <rPr>
        <i val="true"/>
        <sz val="9"/>
        <color rgb="FF6B6B70"/>
        <rFont val="Noto Sans CJK SC"/>
        <family val="2"/>
      </rPr>
      <t xml:space="preserve">사람별로 한 줄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급여 계산 탭이 이 표를 봅니다</t>
    </r>
  </si>
  <si>
    <t xml:space="preserve">이름</t>
  </si>
  <si>
    <t xml:space="preserve">소정근로일</t>
  </si>
  <si>
    <t xml:space="preserve">실근로일</t>
  </si>
  <si>
    <r>
      <rPr>
        <b val="true"/>
        <sz val="10"/>
        <color rgb="FF111114"/>
        <rFont val="Noto Sans CJK SC"/>
        <family val="2"/>
      </rPr>
      <t xml:space="preserve">총 근무</t>
    </r>
    <r>
      <rPr>
        <b val="true"/>
        <sz val="10"/>
        <color rgb="FF111114"/>
        <rFont val="Arial"/>
        <family val="0"/>
        <charset val="1"/>
      </rPr>
      <t xml:space="preserve">(h)</t>
    </r>
  </si>
  <si>
    <r>
      <rPr>
        <b val="true"/>
        <sz val="10"/>
        <color rgb="FF111114"/>
        <rFont val="Noto Sans CJK SC"/>
        <family val="2"/>
      </rPr>
      <t xml:space="preserve">휴일</t>
    </r>
    <r>
      <rPr>
        <b val="true"/>
        <sz val="10"/>
        <color rgb="FF111114"/>
        <rFont val="Arial"/>
        <family val="0"/>
        <charset val="1"/>
      </rPr>
      <t xml:space="preserve">(h)</t>
    </r>
  </si>
  <si>
    <t xml:space="preserve">연차 사용</t>
  </si>
  <si>
    <r>
      <rPr>
        <i val="true"/>
        <sz val="9"/>
        <color rgb="FF6B6B70"/>
        <rFont val="Arial"/>
        <family val="0"/>
        <charset val="1"/>
      </rPr>
      <t xml:space="preserve">01 </t>
    </r>
    <r>
      <rPr>
        <i val="true"/>
        <sz val="9"/>
        <color rgb="FF6B6B70"/>
        <rFont val="Noto Sans CJK SC"/>
        <family val="2"/>
      </rPr>
      <t xml:space="preserve">근태기록부는 한 사람의 한 달입니다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탭은 여러 사람을 한눈에 보는 자리입니다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</si>
  <si>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급여 계산</t>
  </si>
  <si>
    <r>
      <rPr>
        <i val="true"/>
        <sz val="9"/>
        <color rgb="FF6B6B70"/>
        <rFont val="Noto Sans CJK SC"/>
        <family val="2"/>
      </rPr>
      <t xml:space="preserve">통상시급을 넣으면 연장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야간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휴일 가산이 자동으로 붙습니다</t>
    </r>
  </si>
  <si>
    <r>
      <rPr>
        <b val="true"/>
        <sz val="12"/>
        <color rgb="FF111114"/>
        <rFont val="Noto Sans CJK SC"/>
        <family val="2"/>
      </rPr>
      <t xml:space="preserve">가산율 </t>
    </r>
    <r>
      <rPr>
        <b val="true"/>
        <sz val="12"/>
        <color rgb="FF111114"/>
        <rFont val="Arial"/>
        <family val="0"/>
        <charset val="1"/>
      </rPr>
      <t xml:space="preserve">(</t>
    </r>
    <r>
      <rPr>
        <b val="true"/>
        <sz val="12"/>
        <color rgb="FF111114"/>
        <rFont val="Noto Sans CJK SC"/>
        <family val="2"/>
      </rPr>
      <t xml:space="preserve">회사 규정에 맞게 고치십시오</t>
    </r>
    <r>
      <rPr>
        <b val="true"/>
        <sz val="12"/>
        <color rgb="FF111114"/>
        <rFont val="Arial"/>
        <family val="0"/>
        <charset val="1"/>
      </rPr>
      <t xml:space="preserve">)</t>
    </r>
  </si>
  <si>
    <t xml:space="preserve">연장근로 가산</t>
  </si>
  <si>
    <t xml:space="preserve">야간근로 가산</t>
  </si>
  <si>
    <t xml:space="preserve">휴일근로 가산</t>
  </si>
  <si>
    <t xml:space="preserve">월 기본급</t>
  </si>
  <si>
    <t xml:space="preserve">통상시급</t>
  </si>
  <si>
    <t xml:space="preserve">연장수당</t>
  </si>
  <si>
    <t xml:space="preserve">야간수당</t>
  </si>
  <si>
    <t xml:space="preserve">휴일수당</t>
  </si>
  <si>
    <t xml:space="preserve">지급 합계</t>
  </si>
  <si>
    <r>
      <rPr>
        <i val="true"/>
        <sz val="9"/>
        <color rgb="FF6B6B70"/>
        <rFont val="Noto Sans CJK SC"/>
        <family val="2"/>
      </rPr>
      <t xml:space="preserve">통상시급은 기본급만이 아니라 정기적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일률적으로 주는 수당까지 포함해 계산합니다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회사마다 산입 범위가 다르니 노무 담당이나 노무사와 먼저 정하십시오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</si>
  <si>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가산율은 근로기준법 최저 기준을 적어 두었습니다</t>
    </r>
    <r>
      <rPr>
        <i val="true"/>
        <sz val="9"/>
        <color rgb="FF6B6B70"/>
        <rFont val="Arial"/>
        <family val="0"/>
        <charset val="1"/>
      </rPr>
      <t xml:space="preserve">. 5</t>
    </r>
    <r>
      <rPr>
        <i val="true"/>
        <sz val="9"/>
        <color rgb="FF6B6B70"/>
        <rFont val="Noto Sans CJK SC"/>
        <family val="2"/>
      </rPr>
      <t xml:space="preserve">인 미만 사업장은 적용이 다릅니다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</si>
  <si>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주휴수당 계산</t>
  </si>
  <si>
    <r>
      <rPr>
        <i val="true"/>
        <sz val="9"/>
        <color rgb="FF6B6B70"/>
        <rFont val="Noto Sans CJK SC"/>
        <family val="2"/>
      </rPr>
      <t xml:space="preserve">한 주 소정근로시간이 </t>
    </r>
    <r>
      <rPr>
        <i val="true"/>
        <sz val="9"/>
        <color rgb="FF6B6B70"/>
        <rFont val="Arial"/>
        <family val="0"/>
        <charset val="1"/>
      </rPr>
      <t xml:space="preserve">15</t>
    </r>
    <r>
      <rPr>
        <i val="true"/>
        <sz val="9"/>
        <color rgb="FF6B6B70"/>
        <rFont val="Noto Sans CJK SC"/>
        <family val="2"/>
      </rPr>
      <t xml:space="preserve">시간 이상이고 그 주를 개근했을 때 발생합니다</t>
    </r>
  </si>
  <si>
    <r>
      <rPr>
        <b val="true"/>
        <sz val="10"/>
        <color rgb="FF111114"/>
        <rFont val="Noto Sans CJK SC"/>
        <family val="2"/>
      </rPr>
      <t xml:space="preserve">주 소정근로</t>
    </r>
    <r>
      <rPr>
        <b val="true"/>
        <sz val="10"/>
        <color rgb="FF111114"/>
        <rFont val="Arial"/>
        <family val="0"/>
        <charset val="1"/>
      </rPr>
      <t xml:space="preserve">(h)</t>
    </r>
  </si>
  <si>
    <t xml:space="preserve">시급</t>
  </si>
  <si>
    <t xml:space="preserve">주휴 대상</t>
  </si>
  <si>
    <r>
      <rPr>
        <b val="true"/>
        <sz val="10"/>
        <color rgb="FF111114"/>
        <rFont val="Noto Sans CJK SC"/>
        <family val="2"/>
      </rPr>
      <t xml:space="preserve">주휴시간</t>
    </r>
    <r>
      <rPr>
        <b val="true"/>
        <sz val="10"/>
        <color rgb="FF111114"/>
        <rFont val="Arial"/>
        <family val="0"/>
        <charset val="1"/>
      </rPr>
      <t xml:space="preserve">(h)</t>
    </r>
  </si>
  <si>
    <t xml:space="preserve">주휴수당</t>
  </si>
  <si>
    <r>
      <rPr>
        <i val="true"/>
        <sz val="9"/>
        <color rgb="FF6B6B70"/>
        <rFont val="Noto Sans CJK SC"/>
        <family val="2"/>
      </rPr>
      <t xml:space="preserve">주휴시간은 주 소정근로시간을 </t>
    </r>
    <r>
      <rPr>
        <i val="true"/>
        <sz val="9"/>
        <color rgb="FF6B6B70"/>
        <rFont val="Arial"/>
        <family val="0"/>
        <charset val="1"/>
      </rPr>
      <t xml:space="preserve">5</t>
    </r>
    <r>
      <rPr>
        <i val="true"/>
        <sz val="9"/>
        <color rgb="FF6B6B70"/>
        <rFont val="Noto Sans CJK SC"/>
        <family val="2"/>
      </rPr>
      <t xml:space="preserve">로 나눈 값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주 </t>
    </r>
    <r>
      <rPr>
        <i val="true"/>
        <sz val="9"/>
        <color rgb="FF6B6B70"/>
        <rFont val="Arial"/>
        <family val="0"/>
        <charset val="1"/>
      </rPr>
      <t xml:space="preserve">40</t>
    </r>
    <r>
      <rPr>
        <i val="true"/>
        <sz val="9"/>
        <color rgb="FF6B6B70"/>
        <rFont val="Noto Sans CJK SC"/>
        <family val="2"/>
      </rPr>
      <t xml:space="preserve">시간이면 </t>
    </r>
    <r>
      <rPr>
        <i val="true"/>
        <sz val="9"/>
        <color rgb="FF6B6B70"/>
        <rFont val="Arial"/>
        <family val="0"/>
        <charset val="1"/>
      </rPr>
      <t xml:space="preserve">8</t>
    </r>
    <r>
      <rPr>
        <i val="true"/>
        <sz val="9"/>
        <color rgb="FF6B6B70"/>
        <rFont val="Noto Sans CJK SC"/>
        <family val="2"/>
      </rPr>
      <t xml:space="preserve">시간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으로 잡았습니다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단시간 근로자의 산정 방식은 사업장 사정에 따라 다를 수 있습니다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</si>
  <si>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지각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조퇴는 개근으로 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결근이 있으면 그 주는 주휴가 발생하지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</si>
  <si>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개근 판단과 산정 방식은 노무사 확인을 권합니다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</si>
  <si>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연차 발생 </t>
    </r>
    <r>
      <rPr>
        <b val="true"/>
        <sz val="16"/>
        <color rgb="FF111114"/>
        <rFont val="Arial"/>
        <family val="0"/>
        <charset val="1"/>
      </rPr>
      <t xml:space="preserve">· </t>
    </r>
    <r>
      <rPr>
        <b val="true"/>
        <sz val="16"/>
        <color rgb="FF111114"/>
        <rFont val="Noto Sans CJK SC"/>
        <family val="2"/>
      </rPr>
      <t xml:space="preserve">사용</t>
    </r>
  </si>
  <si>
    <t xml:space="preserve">입사일과 근속연수를 넣으면 발생일수가 나옵니다</t>
  </si>
  <si>
    <t xml:space="preserve">입사일</t>
  </si>
  <si>
    <r>
      <rPr>
        <b val="true"/>
        <sz val="10"/>
        <color rgb="FF111114"/>
        <rFont val="Noto Sans CJK SC"/>
        <family val="2"/>
      </rPr>
      <t xml:space="preserve">근속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년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</si>
  <si>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발생일수</t>
  </si>
  <si>
    <t xml:space="preserve">사용</t>
  </si>
  <si>
    <t xml:space="preserve">잔여</t>
  </si>
  <si>
    <t xml:space="preserve">촉진 대상</t>
  </si>
  <si>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 미만은 개근한 달마다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일씩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최대 </t>
    </r>
    <r>
      <rPr>
        <i val="true"/>
        <sz val="9"/>
        <color rgb="FF6B6B70"/>
        <rFont val="Arial"/>
        <family val="0"/>
        <charset val="1"/>
      </rPr>
      <t xml:space="preserve">11</t>
    </r>
    <r>
      <rPr>
        <i val="true"/>
        <sz val="9"/>
        <color rgb="FF6B6B70"/>
        <rFont val="Noto Sans CJK SC"/>
        <family val="2"/>
      </rPr>
      <t xml:space="preserve">일</t>
    </r>
    <r>
      <rPr>
        <i val="true"/>
        <sz val="9"/>
        <color rgb="FF6B6B70"/>
        <rFont val="Arial"/>
        <family val="0"/>
        <charset val="1"/>
      </rPr>
      <t xml:space="preserve">), 1</t>
    </r>
    <r>
      <rPr>
        <i val="true"/>
        <sz val="9"/>
        <color rgb="FF6B6B70"/>
        <rFont val="Noto Sans CJK SC"/>
        <family val="2"/>
      </rPr>
      <t xml:space="preserve">년 이상은 </t>
    </r>
    <r>
      <rPr>
        <i val="true"/>
        <sz val="9"/>
        <color rgb="FF6B6B70"/>
        <rFont val="Arial"/>
        <family val="0"/>
        <charset val="1"/>
      </rPr>
      <t xml:space="preserve">15</t>
    </r>
    <r>
      <rPr>
        <i val="true"/>
        <sz val="9"/>
        <color rgb="FF6B6B70"/>
        <rFont val="Noto Sans CJK SC"/>
        <family val="2"/>
      </rPr>
      <t xml:space="preserve">일에서 시작해 </t>
    </r>
    <r>
      <rPr>
        <i val="true"/>
        <sz val="9"/>
        <color rgb="FF6B6B70"/>
        <rFont val="Arial"/>
        <family val="0"/>
        <charset val="1"/>
      </rPr>
      <t xml:space="preserve">2</t>
    </r>
    <r>
      <rPr>
        <i val="true"/>
        <sz val="9"/>
        <color rgb="FF6B6B70"/>
        <rFont val="Noto Sans CJK SC"/>
        <family val="2"/>
      </rPr>
      <t xml:space="preserve">년마다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일씩 더해 최대 </t>
    </r>
    <r>
      <rPr>
        <i val="true"/>
        <sz val="9"/>
        <color rgb="FF6B6B70"/>
        <rFont val="Arial"/>
        <family val="0"/>
        <charset val="1"/>
      </rPr>
      <t xml:space="preserve">25</t>
    </r>
    <r>
      <rPr>
        <i val="true"/>
        <sz val="9"/>
        <color rgb="FF6B6B70"/>
        <rFont val="Noto Sans CJK SC"/>
        <family val="2"/>
      </rPr>
      <t xml:space="preserve">일로 잡았습니다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회계연도 기준을 쓰신다면 </t>
    </r>
    <r>
      <rPr>
        <i val="true"/>
        <sz val="9"/>
        <color rgb="FF6B6B70"/>
        <rFont val="Arial"/>
        <family val="0"/>
        <charset val="1"/>
      </rPr>
      <t xml:space="preserve">C·D</t>
    </r>
    <r>
      <rPr>
        <i val="true"/>
        <sz val="9"/>
        <color rgb="FF6B6B70"/>
        <rFont val="Noto Sans CJK SC"/>
        <family val="2"/>
      </rPr>
      <t xml:space="preserve">열 계산을 회사 기준으로 고치십시오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</si>
  <si>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「촉진 대상」은 잔여가 남은 사람 표시일 뿐입니다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실제 연차 사용 촉진은 법으로 정해진 시기와 서면 통보 절차가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그 절차를 지켜야 미사용 수당 지급 의무가 면제됩니다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</si>
  <si>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연차 산정과 촉진 절차는 근로기준법을 따릅니다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노무사 확인을 권합니다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</si>
  <si>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퇴직금 계산</t>
  </si>
  <si>
    <r>
      <rPr>
        <i val="true"/>
        <sz val="9"/>
        <color rgb="FF6B6B70"/>
        <rFont val="Noto Sans CJK SC"/>
        <family val="2"/>
      </rPr>
      <t xml:space="preserve">평균임금으로 계산합니다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통상임금이 더 크면 통상임금으로 계산합니다</t>
    </r>
  </si>
  <si>
    <t xml:space="preserve">재직 시작일</t>
  </si>
  <si>
    <t xml:space="preserve">퇴사일</t>
  </si>
  <si>
    <t xml:space="preserve">마지막 근무일 다음 날이 아니라 마지막 근무일</t>
  </si>
  <si>
    <t xml:space="preserve">재직일수</t>
  </si>
  <si>
    <t xml:space="preserve">자동</t>
  </si>
  <si>
    <r>
      <rPr>
        <b val="true"/>
        <sz val="10"/>
        <color rgb="FF111114"/>
        <rFont val="Noto Sans CJK SC"/>
        <family val="2"/>
      </rPr>
      <t xml:space="preserve">퇴직 전 </t>
    </r>
    <r>
      <rPr>
        <b val="true"/>
        <sz val="10"/>
        <color rgb="FF111114"/>
        <rFont val="Arial"/>
        <family val="0"/>
        <charset val="1"/>
      </rPr>
      <t xml:space="preserve">3</t>
    </r>
    <r>
      <rPr>
        <b val="true"/>
        <sz val="10"/>
        <color rgb="FF111114"/>
        <rFont val="Noto Sans CJK SC"/>
        <family val="2"/>
      </rPr>
      <t xml:space="preserve">개월 임금 총액</t>
    </r>
  </si>
  <si>
    <r>
      <rPr>
        <i val="true"/>
        <sz val="9"/>
        <color rgb="FF6B6B70"/>
        <rFont val="Noto Sans CJK SC"/>
        <family val="2"/>
      </rPr>
      <t xml:space="preserve">기본급 </t>
    </r>
    <r>
      <rPr>
        <i val="true"/>
        <sz val="9"/>
        <color rgb="FF6B6B70"/>
        <rFont val="Arial"/>
        <family val="0"/>
        <charset val="1"/>
      </rPr>
      <t xml:space="preserve">+ </t>
    </r>
    <r>
      <rPr>
        <i val="true"/>
        <sz val="9"/>
        <color rgb="FF6B6B70"/>
        <rFont val="Noto Sans CJK SC"/>
        <family val="2"/>
      </rPr>
      <t xml:space="preserve">각종 수당 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세전</t>
    </r>
    <r>
      <rPr>
        <i val="true"/>
        <sz val="9"/>
        <color rgb="FF6B6B70"/>
        <rFont val="Arial"/>
        <family val="0"/>
        <charset val="1"/>
      </rPr>
      <t xml:space="preserve">)</t>
    </r>
  </si>
  <si>
    <r>
      <rPr>
        <b val="true"/>
        <sz val="10"/>
        <color rgb="FF111114"/>
        <rFont val="Noto Sans CJK SC"/>
        <family val="2"/>
      </rPr>
      <t xml:space="preserve">퇴직 전 </t>
    </r>
    <r>
      <rPr>
        <b val="true"/>
        <sz val="10"/>
        <color rgb="FF111114"/>
        <rFont val="Arial"/>
        <family val="0"/>
        <charset val="1"/>
      </rPr>
      <t xml:space="preserve">3</t>
    </r>
    <r>
      <rPr>
        <b val="true"/>
        <sz val="10"/>
        <color rgb="FF111114"/>
        <rFont val="Noto Sans CJK SC"/>
        <family val="2"/>
      </rPr>
      <t xml:space="preserve">개월 일수</t>
    </r>
  </si>
  <si>
    <r>
      <rPr>
        <i val="true"/>
        <sz val="9"/>
        <color rgb="FF6B6B70"/>
        <rFont val="Noto Sans CJK SC"/>
        <family val="2"/>
      </rPr>
      <t xml:space="preserve">보통 </t>
    </r>
    <r>
      <rPr>
        <i val="true"/>
        <sz val="9"/>
        <color rgb="FF6B6B70"/>
        <rFont val="Arial"/>
        <family val="0"/>
        <charset val="1"/>
      </rPr>
      <t xml:space="preserve">89~92</t>
    </r>
    <r>
      <rPr>
        <i val="true"/>
        <sz val="9"/>
        <color rgb="FF6B6B70"/>
        <rFont val="Noto Sans CJK SC"/>
        <family val="2"/>
      </rPr>
      <t xml:space="preserve">일</t>
    </r>
  </si>
  <si>
    <t xml:space="preserve">연간 상여금</t>
  </si>
  <si>
    <r>
      <rPr>
        <i val="true"/>
        <sz val="9"/>
        <color rgb="FF6B6B70"/>
        <rFont val="Noto Sans CJK SC"/>
        <family val="2"/>
      </rPr>
      <t xml:space="preserve">받은 것의 </t>
    </r>
    <r>
      <rPr>
        <i val="true"/>
        <sz val="9"/>
        <color rgb="FF6B6B70"/>
        <rFont val="Arial"/>
        <family val="0"/>
        <charset val="1"/>
      </rPr>
      <t xml:space="preserve">3/12 </t>
    </r>
    <r>
      <rPr>
        <i val="true"/>
        <sz val="9"/>
        <color rgb="FF6B6B70"/>
        <rFont val="Noto Sans CJK SC"/>
        <family val="2"/>
      </rPr>
      <t xml:space="preserve">만 넣지 마시고 연간 총액을 넣으십시오</t>
    </r>
  </si>
  <si>
    <t xml:space="preserve">연차수당</t>
  </si>
  <si>
    <t xml:space="preserve">전년도 미사용 연차수당 총액</t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</si>
  <si>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일 평균임금</t>
    </r>
  </si>
  <si>
    <r>
      <rPr>
        <i val="true"/>
        <sz val="9"/>
        <color rgb="FF6B6B70"/>
        <rFont val="Arial"/>
        <family val="0"/>
        <charset val="1"/>
      </rPr>
      <t xml:space="preserve">3</t>
    </r>
    <r>
      <rPr>
        <i val="true"/>
        <sz val="9"/>
        <color rgb="FF6B6B70"/>
        <rFont val="Noto Sans CJK SC"/>
        <family val="2"/>
      </rPr>
      <t xml:space="preserve">개월 임금 </t>
    </r>
    <r>
      <rPr>
        <i val="true"/>
        <sz val="9"/>
        <color rgb="FF6B6B70"/>
        <rFont val="Arial"/>
        <family val="0"/>
        <charset val="1"/>
      </rPr>
      <t xml:space="preserve">+ </t>
    </r>
    <r>
      <rPr>
        <i val="true"/>
        <sz val="9"/>
        <color rgb="FF6B6B70"/>
        <rFont val="Noto Sans CJK SC"/>
        <family val="2"/>
      </rPr>
      <t xml:space="preserve">상여 </t>
    </r>
    <r>
      <rPr>
        <i val="true"/>
        <sz val="9"/>
        <color rgb="FF6B6B70"/>
        <rFont val="Arial"/>
        <family val="0"/>
        <charset val="1"/>
      </rPr>
      <t xml:space="preserve">3/12 + </t>
    </r>
    <r>
      <rPr>
        <i val="true"/>
        <sz val="9"/>
        <color rgb="FF6B6B70"/>
        <rFont val="Noto Sans CJK SC"/>
        <family val="2"/>
      </rPr>
      <t xml:space="preserve">연차수당 </t>
    </r>
    <r>
      <rPr>
        <i val="true"/>
        <sz val="9"/>
        <color rgb="FF6B6B70"/>
        <rFont val="Arial"/>
        <family val="0"/>
        <charset val="1"/>
      </rPr>
      <t xml:space="preserve">3/12 ÷ </t>
    </r>
    <r>
      <rPr>
        <i val="true"/>
        <sz val="9"/>
        <color rgb="FF6B6B70"/>
        <rFont val="Noto Sans CJK SC"/>
        <family val="2"/>
      </rPr>
      <t xml:space="preserve">일수</t>
    </r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</si>
  <si>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일 통상임금</t>
    </r>
  </si>
  <si>
    <t xml:space="preserve">더 큰 쪽으로 계산합니다</t>
  </si>
  <si>
    <t xml:space="preserve">적용 일급</t>
  </si>
  <si>
    <t xml:space="preserve">평균임금과 통상임금 중 큰 값</t>
  </si>
  <si>
    <t xml:space="preserve">퇴직금</t>
  </si>
  <si>
    <r>
      <rPr>
        <i val="true"/>
        <sz val="9"/>
        <color rgb="FF6B6B70"/>
        <rFont val="Noto Sans CJK SC"/>
        <family val="2"/>
      </rPr>
      <t xml:space="preserve">적용 일급 </t>
    </r>
    <r>
      <rPr>
        <i val="true"/>
        <sz val="9"/>
        <color rgb="FF6B6B70"/>
        <rFont val="Arial"/>
        <family val="0"/>
        <charset val="1"/>
      </rPr>
      <t xml:space="preserve">× 30</t>
    </r>
    <r>
      <rPr>
        <i val="true"/>
        <sz val="9"/>
        <color rgb="FF6B6B70"/>
        <rFont val="Noto Sans CJK SC"/>
        <family val="2"/>
      </rPr>
      <t xml:space="preserve">일 </t>
    </r>
    <r>
      <rPr>
        <i val="true"/>
        <sz val="9"/>
        <color rgb="FF6B6B70"/>
        <rFont val="Arial"/>
        <family val="0"/>
        <charset val="1"/>
      </rPr>
      <t xml:space="preserve">× </t>
    </r>
    <r>
      <rPr>
        <i val="true"/>
        <sz val="9"/>
        <color rgb="FF6B6B70"/>
        <rFont val="Noto Sans CJK SC"/>
        <family val="2"/>
      </rPr>
      <t xml:space="preserve">재직일수 </t>
    </r>
    <r>
      <rPr>
        <i val="true"/>
        <sz val="9"/>
        <color rgb="FF6B6B70"/>
        <rFont val="Arial"/>
        <family val="0"/>
        <charset val="1"/>
      </rPr>
      <t xml:space="preserve">÷ 365</t>
    </r>
  </si>
  <si>
    <r>
      <rPr>
        <i val="true"/>
        <sz val="9"/>
        <color rgb="FF6B6B70"/>
        <rFont val="Noto Sans CJK SC"/>
        <family val="2"/>
      </rPr>
      <t xml:space="preserve">이 계산은 법정 퇴직금</t>
    </r>
    <r>
      <rPr>
        <i val="true"/>
        <sz val="9"/>
        <color rgb="FF6B6B70"/>
        <rFont val="Arial"/>
        <family val="0"/>
        <charset val="1"/>
      </rPr>
      <t xml:space="preserve">(</t>
    </r>
    <r>
      <rPr>
        <i val="true"/>
        <sz val="9"/>
        <color rgb="FF6B6B70"/>
        <rFont val="Noto Sans CJK SC"/>
        <family val="2"/>
      </rPr>
      <t xml:space="preserve">퇴직급여보장법</t>
    </r>
    <r>
      <rPr>
        <i val="true"/>
        <sz val="9"/>
        <color rgb="FF6B6B70"/>
        <rFont val="Arial"/>
        <family val="0"/>
        <charset val="1"/>
      </rPr>
      <t xml:space="preserve">)</t>
    </r>
    <r>
      <rPr>
        <i val="true"/>
        <sz val="9"/>
        <color rgb="FF6B6B70"/>
        <rFont val="Noto Sans CJK SC"/>
        <family val="2"/>
      </rPr>
      <t xml:space="preserve">의 기본 산식입니다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퇴직연금</t>
    </r>
    <r>
      <rPr>
        <i val="true"/>
        <sz val="9"/>
        <color rgb="FF6B6B70"/>
        <rFont val="Arial"/>
        <family val="0"/>
        <charset val="1"/>
      </rPr>
      <t xml:space="preserve">(DB·DC)</t>
    </r>
    <r>
      <rPr>
        <i val="true"/>
        <sz val="9"/>
        <color rgb="FF6B6B70"/>
        <rFont val="Noto Sans CJK SC"/>
        <family val="2"/>
      </rPr>
      <t xml:space="preserve">에 가입돼 있으면 계산과 지급 주체가 다릅니다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</si>
  <si>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평균임금에 무엇을 넣고 무엇을 빼는지가 분쟁의 대부분입니다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금액이 크면 반드시 노무사와 확인하고 지급하십시오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</si>
  <si>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계속근로 </t>
    </r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 이상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주 </t>
    </r>
    <r>
      <rPr>
        <i val="true"/>
        <sz val="9"/>
        <color rgb="FF6B6B70"/>
        <rFont val="Arial"/>
        <family val="0"/>
        <charset val="1"/>
      </rPr>
      <t xml:space="preserve">15</t>
    </r>
    <r>
      <rPr>
        <i val="true"/>
        <sz val="9"/>
        <color rgb="FF6B6B70"/>
        <rFont val="Noto Sans CJK SC"/>
        <family val="2"/>
      </rPr>
      <t xml:space="preserve">시간 이상인 근로자에게 발생합니다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</si>
  <si>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Arial"/>
        <family val="0"/>
        <charset val="1"/>
      </rPr>
      <t xml:space="preserve">4</t>
    </r>
    <r>
      <rPr>
        <b val="true"/>
        <sz val="16"/>
        <color rgb="FF111114"/>
        <rFont val="Noto Sans CJK SC"/>
        <family val="2"/>
      </rPr>
      <t xml:space="preserve">대보험 계산</t>
    </r>
  </si>
  <si>
    <r>
      <rPr>
        <i val="true"/>
        <sz val="9"/>
        <color rgb="FF6B6B70"/>
        <rFont val="Noto Sans CJK SC"/>
        <family val="2"/>
      </rPr>
      <t xml:space="preserve">요율은 매년 바뀝니다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첫 줄 요율칸을 그해 고시 요율로 바꿔서 쓰십시오</t>
    </r>
  </si>
  <si>
    <t xml:space="preserve">근로자 부담 요율 — 반드시 그해 고시 요율로 바꾸십시오</t>
  </si>
  <si>
    <t xml:space="preserve">국민연금</t>
  </si>
  <si>
    <t xml:space="preserve">건강보험</t>
  </si>
  <si>
    <t xml:space="preserve">장기요양</t>
  </si>
  <si>
    <t xml:space="preserve">고용보험</t>
  </si>
  <si>
    <t xml:space="preserve">보수월액</t>
  </si>
  <si>
    <t xml:space="preserve">공제 합계</t>
  </si>
  <si>
    <t xml:space="preserve">실지급 예상</t>
  </si>
  <si>
    <r>
      <rPr>
        <i val="true"/>
        <sz val="9"/>
        <color rgb="FF6B6B70"/>
        <rFont val="Noto Sans CJK SC"/>
        <family val="2"/>
      </rPr>
      <t xml:space="preserve">여기 나오는 것은 근로자 부담분만입니다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회사 부담분은 별도이고 요율도 다릅니다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특히 산재보험은 업종마다 요율이 달라 이 표에 넣지 않았습니다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</si>
  <si>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국민연금은 기준소득월액 상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하한이 있고</t>
    </r>
    <r>
      <rPr>
        <i val="true"/>
        <sz val="9"/>
        <color rgb="FF6B6B70"/>
        <rFont val="Arial"/>
        <family val="0"/>
        <charset val="1"/>
      </rPr>
      <t xml:space="preserve">, </t>
    </r>
    <r>
      <rPr>
        <i val="true"/>
        <sz val="9"/>
        <color rgb="FF6B6B70"/>
        <rFont val="Noto Sans CJK SC"/>
        <family val="2"/>
      </rPr>
      <t xml:space="preserve">건강보험은 보수월액 상한이 있습니다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고소득자는 이 표대로 나오지 않습니다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</si>
  <si>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실제 고지 금액은 공단 산정 결과가 기준입니다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표는 대략을 잡는 용도입니다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</si>
  <si>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요율과 상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하한은 매년 바뀝니다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국민연금공단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건강보험공단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근로복지공단 고시를 확인하십시오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</si>
  <si>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급여명세서</t>
  </si>
  <si>
    <r>
      <rPr>
        <i val="true"/>
        <sz val="9"/>
        <color rgb="FF6B6B70"/>
        <rFont val="Noto Sans CJK SC"/>
        <family val="2"/>
      </rPr>
      <t xml:space="preserve">법으로 교부가 의무입니다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계산 방법까지 적어야 합니다</t>
    </r>
  </si>
  <si>
    <t xml:space="preserve">성명</t>
  </si>
  <si>
    <r>
      <rPr>
        <b val="true"/>
        <sz val="10"/>
        <color rgb="FF111114"/>
        <rFont val="Noto Sans CJK SC"/>
        <family val="2"/>
      </rPr>
      <t xml:space="preserve">소속 </t>
    </r>
    <r>
      <rPr>
        <b val="true"/>
        <sz val="10"/>
        <color rgb="FF111114"/>
        <rFont val="Arial"/>
        <family val="0"/>
        <charset val="1"/>
      </rPr>
      <t xml:space="preserve">· </t>
    </r>
    <r>
      <rPr>
        <b val="true"/>
        <sz val="10"/>
        <color rgb="FF111114"/>
        <rFont val="Noto Sans CJK SC"/>
        <family val="2"/>
      </rPr>
      <t xml:space="preserve">직위</t>
    </r>
  </si>
  <si>
    <t xml:space="preserve">지급 기간</t>
  </si>
  <si>
    <t xml:space="preserve">지급 항목</t>
  </si>
  <si>
    <t xml:space="preserve">공제 항목</t>
  </si>
  <si>
    <t xml:space="preserve">기본급</t>
  </si>
  <si>
    <t xml:space="preserve">연장근로수당</t>
  </si>
  <si>
    <t xml:space="preserve">야간근로수당</t>
  </si>
  <si>
    <t xml:space="preserve">장기요양보험</t>
  </si>
  <si>
    <t xml:space="preserve">휴일근로수당</t>
  </si>
  <si>
    <t xml:space="preserve">소득세</t>
  </si>
  <si>
    <t xml:space="preserve">식대</t>
  </si>
  <si>
    <t xml:space="preserve">지방소득세</t>
  </si>
  <si>
    <t xml:space="preserve">기타수당</t>
  </si>
  <si>
    <t xml:space="preserve">기타공제</t>
  </si>
  <si>
    <t xml:space="preserve">실지급액</t>
  </si>
  <si>
    <r>
      <rPr>
        <b val="true"/>
        <sz val="12"/>
        <color rgb="FF111114"/>
        <rFont val="Noto Sans CJK SC"/>
        <family val="2"/>
      </rPr>
      <t xml:space="preserve">계산 방법 </t>
    </r>
    <r>
      <rPr>
        <b val="true"/>
        <sz val="12"/>
        <color rgb="FF111114"/>
        <rFont val="Arial"/>
        <family val="0"/>
        <charset val="1"/>
      </rPr>
      <t xml:space="preserve">(</t>
    </r>
    <r>
      <rPr>
        <b val="true"/>
        <sz val="12"/>
        <color rgb="FF111114"/>
        <rFont val="Noto Sans CJK SC"/>
        <family val="2"/>
      </rPr>
      <t xml:space="preserve">반드시 적으십시오</t>
    </r>
    <r>
      <rPr>
        <b val="true"/>
        <sz val="12"/>
        <color rgb="FF111114"/>
        <rFont val="Arial"/>
        <family val="0"/>
        <charset val="1"/>
      </rPr>
      <t xml:space="preserve">)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</si>
  <si>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연장근로수당 </t>
    </r>
    <r>
      <rPr>
        <sz val="10"/>
        <color rgb="FF111114"/>
        <rFont val="Arial"/>
        <family val="0"/>
        <charset val="1"/>
      </rPr>
      <t xml:space="preserve">= </t>
    </r>
    <r>
      <rPr>
        <sz val="10"/>
        <color rgb="FF111114"/>
        <rFont val="Noto Sans CJK SC"/>
        <family val="2"/>
      </rPr>
      <t xml:space="preserve">통상시급 </t>
    </r>
    <r>
      <rPr>
        <sz val="10"/>
        <color rgb="FF111114"/>
        <rFont val="Arial"/>
        <family val="0"/>
        <charset val="1"/>
      </rPr>
      <t xml:space="preserve">× </t>
    </r>
    <r>
      <rPr>
        <sz val="10"/>
        <color rgb="FF111114"/>
        <rFont val="Noto Sans CJK SC"/>
        <family val="2"/>
      </rPr>
      <t xml:space="preserve">연장근로시간 </t>
    </r>
    <r>
      <rPr>
        <sz val="10"/>
        <color rgb="FF111114"/>
        <rFont val="Arial"/>
        <family val="0"/>
        <charset val="1"/>
      </rPr>
      <t xml:space="preserve">× 1.5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</si>
  <si>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야간근로수당 </t>
    </r>
    <r>
      <rPr>
        <sz val="10"/>
        <color rgb="FF111114"/>
        <rFont val="Arial"/>
        <family val="0"/>
        <charset val="1"/>
      </rPr>
      <t xml:space="preserve">= </t>
    </r>
    <r>
      <rPr>
        <sz val="10"/>
        <color rgb="FF111114"/>
        <rFont val="Noto Sans CJK SC"/>
        <family val="2"/>
      </rPr>
      <t xml:space="preserve">통상시급 </t>
    </r>
    <r>
      <rPr>
        <sz val="10"/>
        <color rgb="FF111114"/>
        <rFont val="Arial"/>
        <family val="0"/>
        <charset val="1"/>
      </rPr>
      <t xml:space="preserve">× </t>
    </r>
    <r>
      <rPr>
        <sz val="10"/>
        <color rgb="FF111114"/>
        <rFont val="Noto Sans CJK SC"/>
        <family val="2"/>
      </rPr>
      <t xml:space="preserve">야간근로시간 </t>
    </r>
    <r>
      <rPr>
        <sz val="10"/>
        <color rgb="FF111114"/>
        <rFont val="Arial"/>
        <family val="0"/>
        <charset val="1"/>
      </rPr>
      <t xml:space="preserve">× 0.5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</si>
  <si>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휴일근로수당 </t>
    </r>
    <r>
      <rPr>
        <sz val="10"/>
        <color rgb="FF111114"/>
        <rFont val="Arial"/>
        <family val="0"/>
        <charset val="1"/>
      </rPr>
      <t xml:space="preserve">= </t>
    </r>
    <r>
      <rPr>
        <sz val="10"/>
        <color rgb="FF111114"/>
        <rFont val="Noto Sans CJK SC"/>
        <family val="2"/>
      </rPr>
      <t xml:space="preserve">통상시급 </t>
    </r>
    <r>
      <rPr>
        <sz val="10"/>
        <color rgb="FF111114"/>
        <rFont val="Arial"/>
        <family val="0"/>
        <charset val="1"/>
      </rPr>
      <t xml:space="preserve">× </t>
    </r>
    <r>
      <rPr>
        <sz val="10"/>
        <color rgb="FF111114"/>
        <rFont val="Noto Sans CJK SC"/>
        <family val="2"/>
      </rPr>
      <t xml:space="preserve">휴일근로시간 </t>
    </r>
    <r>
      <rPr>
        <sz val="10"/>
        <color rgb="FF111114"/>
        <rFont val="Arial"/>
        <family val="0"/>
        <charset val="1"/>
      </rPr>
      <t xml:space="preserve">× 1.5</t>
    </r>
  </si>
  <si>
    <r>
      <rPr>
        <sz val="10"/>
        <color rgb="FF111114"/>
        <rFont val="Arial"/>
        <family val="0"/>
        <charset val="1"/>
      </rPr>
      <t xml:space="preserve">· </t>
    </r>
    <r>
      <rPr>
        <sz val="10"/>
        <color rgb="FF111114"/>
        <rFont val="Noto Sans CJK SC"/>
        <family val="2"/>
      </rPr>
      <t xml:space="preserve">통상시급 </t>
    </r>
    <r>
      <rPr>
        <sz val="10"/>
        <color rgb="FF111114"/>
        <rFont val="Arial"/>
        <family val="0"/>
        <charset val="1"/>
      </rPr>
      <t xml:space="preserve">= </t>
    </r>
    <r>
      <rPr>
        <sz val="10"/>
        <color rgb="FF111114"/>
        <rFont val="Noto Sans CJK SC"/>
        <family val="2"/>
      </rPr>
      <t xml:space="preserve">월 통상임금 </t>
    </r>
    <r>
      <rPr>
        <sz val="10"/>
        <color rgb="FF111114"/>
        <rFont val="Arial"/>
        <family val="0"/>
        <charset val="1"/>
      </rPr>
      <t xml:space="preserve">÷ </t>
    </r>
    <r>
      <rPr>
        <sz val="10"/>
        <color rgb="FF111114"/>
        <rFont val="Noto Sans CJK SC"/>
        <family val="2"/>
      </rPr>
      <t xml:space="preserve">월 소정근로시간</t>
    </r>
  </si>
  <si>
    <r>
      <rPr>
        <i val="true"/>
        <sz val="9"/>
        <color rgb="FF6B6B70"/>
        <rFont val="Noto Sans CJK SC"/>
        <family val="2"/>
      </rPr>
      <t xml:space="preserve">근로기준법상 급여명세서 교부는 의무입니다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항목별 금액만이 아니라 계산 방법까지 적어야 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위 네 줄이 그 자리입니다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</si>
  <si>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t xml:space="preserve">인건비 월별 추이</t>
  </si>
  <si>
    <t xml:space="preserve">사업계획서 인건비 표와 자금 계획에 그대로 옮겨 쓸 수 있습니다</t>
  </si>
  <si>
    <t xml:space="preserve">월</t>
  </si>
  <si>
    <r>
      <rPr>
        <b val="true"/>
        <sz val="10"/>
        <color rgb="FF111114"/>
        <rFont val="Noto Sans CJK SC"/>
        <family val="2"/>
      </rPr>
      <t xml:space="preserve">인원</t>
    </r>
    <r>
      <rPr>
        <b val="true"/>
        <sz val="10"/>
        <color rgb="FF111114"/>
        <rFont val="Arial"/>
        <family val="0"/>
        <charset val="1"/>
      </rPr>
      <t xml:space="preserve">(</t>
    </r>
    <r>
      <rPr>
        <b val="true"/>
        <sz val="10"/>
        <color rgb="FF111114"/>
        <rFont val="Noto Sans CJK SC"/>
        <family val="2"/>
      </rPr>
      <t xml:space="preserve">명</t>
    </r>
    <r>
      <rPr>
        <b val="true"/>
        <sz val="10"/>
        <color rgb="FF111114"/>
        <rFont val="Arial"/>
        <family val="0"/>
        <charset val="1"/>
      </rPr>
      <t xml:space="preserve">)</t>
    </r>
  </si>
  <si>
    <t xml:space="preserve">기본급 계</t>
  </si>
  <si>
    <t xml:space="preserve">수당 계</t>
  </si>
  <si>
    <r>
      <rPr>
        <b val="true"/>
        <sz val="10"/>
        <color rgb="FF111114"/>
        <rFont val="Arial"/>
        <family val="0"/>
        <charset val="1"/>
      </rPr>
      <t xml:space="preserve">4</t>
    </r>
    <r>
      <rPr>
        <b val="true"/>
        <sz val="10"/>
        <color rgb="FF111114"/>
        <rFont val="Noto Sans CJK SC"/>
        <family val="2"/>
      </rPr>
      <t xml:space="preserve">대보험 회사부담</t>
    </r>
  </si>
  <si>
    <t xml:space="preserve">퇴직급여 충당</t>
  </si>
  <si>
    <r>
      <rPr>
        <b val="true"/>
        <sz val="10"/>
        <color rgb="FF111114"/>
        <rFont val="Arial"/>
        <family val="0"/>
        <charset val="1"/>
      </rPr>
      <t xml:space="preserve">1</t>
    </r>
    <r>
      <rPr>
        <b val="true"/>
        <sz val="10"/>
        <color rgb="FF111114"/>
        <rFont val="Noto Sans CJK SC"/>
        <family val="2"/>
      </rPr>
      <t xml:space="preserve">인당</t>
    </r>
  </si>
  <si>
    <t xml:space="preserve">연간 합계</t>
  </si>
  <si>
    <r>
      <rPr>
        <i val="true"/>
        <sz val="9"/>
        <color rgb="FF6B6B70"/>
        <rFont val="Noto Sans CJK SC"/>
        <family val="2"/>
      </rPr>
      <t xml:space="preserve">퇴직급여 충당은 보통 월 기본급의 </t>
    </r>
    <r>
      <rPr>
        <i val="true"/>
        <sz val="9"/>
        <color rgb="FF6B6B70"/>
        <rFont val="Arial"/>
        <family val="0"/>
        <charset val="1"/>
      </rPr>
      <t xml:space="preserve">1/12 </t>
    </r>
    <r>
      <rPr>
        <i val="true"/>
        <sz val="9"/>
        <color rgb="FF6B6B70"/>
        <rFont val="Noto Sans CJK SC"/>
        <family val="2"/>
      </rPr>
      <t xml:space="preserve">정도로 잡습니다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회사 회계 처리 방식에 맞추십시오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</si>
  <si>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정부지원사업 사업계획서의 인건비 표는 이 숫자와 맞아야 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인원 계획의 사람 수와 인건비가 어긋나는 게 가장 흔한 감점 자리입니다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</si>
  <si>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b val="true"/>
        <sz val="16"/>
        <color rgb="FF111114"/>
        <rFont val="Noto Sans CJK SC"/>
        <family val="2"/>
      </rPr>
      <t xml:space="preserve">노무 점검표 </t>
    </r>
    <r>
      <rPr>
        <b val="true"/>
        <sz val="16"/>
        <color rgb="FF111114"/>
        <rFont val="Arial"/>
        <family val="0"/>
        <charset val="1"/>
      </rPr>
      <t xml:space="preserve">20</t>
    </r>
    <r>
      <rPr>
        <b val="true"/>
        <sz val="16"/>
        <color rgb="FF111114"/>
        <rFont val="Noto Sans CJK SC"/>
        <family val="2"/>
      </rPr>
      <t xml:space="preserve">항목</t>
    </r>
  </si>
  <si>
    <r>
      <rPr>
        <i val="true"/>
        <sz val="9"/>
        <color rgb="FF6B6B70"/>
        <rFont val="Noto Sans CJK SC"/>
        <family val="2"/>
      </rPr>
      <t xml:space="preserve">사람이 늘면 하나씩 걸립니다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분기에 한 번 훑으십시오</t>
    </r>
  </si>
  <si>
    <t xml:space="preserve">점검 항목</t>
  </si>
  <si>
    <t xml:space="preserve">했음</t>
  </si>
  <si>
    <t xml:space="preserve">왜 필요한가</t>
  </si>
  <si>
    <t xml:space="preserve">근로계약서를 서면으로 작성하고 교부했는가</t>
  </si>
  <si>
    <r>
      <rPr>
        <i val="true"/>
        <sz val="9"/>
        <color rgb="FF6B6B70"/>
        <rFont val="Noto Sans CJK SC"/>
        <family val="2"/>
      </rPr>
      <t xml:space="preserve">작성만 하고 안 준 경우가 많습니다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교부까지가 의무입니다</t>
    </r>
  </si>
  <si>
    <r>
      <rPr>
        <sz val="10"/>
        <color rgb="FF111114"/>
        <rFont val="Noto Sans CJK SC"/>
        <family val="2"/>
      </rPr>
      <t xml:space="preserve">근로계약서에 임금 구성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계산 방법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지급일이 적혀 있는가</t>
    </r>
  </si>
  <si>
    <t xml:space="preserve">명시 항목이 빠지면 그 자체로 문제가 됩니다</t>
  </si>
  <si>
    <t xml:space="preserve">급여명세서를 매달 교부하는가</t>
  </si>
  <si>
    <t xml:space="preserve">항목별 금액과 계산 방법까지 적어야 합니다</t>
  </si>
  <si>
    <t xml:space="preserve">근로시간을 기록으로 남기는가</t>
  </si>
  <si>
    <t xml:space="preserve">분쟁이 생기면 기록이 없는 쪽이 불리합니다</t>
  </si>
  <si>
    <r>
      <rPr>
        <sz val="10"/>
        <color rgb="FF111114"/>
        <rFont val="Noto Sans CJK SC"/>
        <family val="2"/>
      </rPr>
      <t xml:space="preserve">연장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야간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휴일근로에 가산수당을 지급하는가</t>
    </r>
  </si>
  <si>
    <t xml:space="preserve">포괄임금이라도 실근로가 넘으면 추가 지급 대상입니다</t>
  </si>
  <si>
    <t xml:space="preserve">주휴수당을 지급하는가</t>
  </si>
  <si>
    <r>
      <rPr>
        <i val="true"/>
        <sz val="9"/>
        <color rgb="FF6B6B70"/>
        <rFont val="Noto Sans CJK SC"/>
        <family val="2"/>
      </rPr>
      <t xml:space="preserve">주 </t>
    </r>
    <r>
      <rPr>
        <i val="true"/>
        <sz val="9"/>
        <color rgb="FF6B6B70"/>
        <rFont val="Arial"/>
        <family val="0"/>
        <charset val="1"/>
      </rPr>
      <t xml:space="preserve">15</t>
    </r>
    <r>
      <rPr>
        <i val="true"/>
        <sz val="9"/>
        <color rgb="FF6B6B70"/>
        <rFont val="Noto Sans CJK SC"/>
        <family val="2"/>
      </rPr>
      <t xml:space="preserve">시간 이상 개근한 사람에게 발생합니다</t>
    </r>
  </si>
  <si>
    <t xml:space="preserve">연차를 부여하고 사용 현황을 관리하는가</t>
  </si>
  <si>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 미만도 월 단위로 발생합니다</t>
    </r>
  </si>
  <si>
    <t xml:space="preserve">연차 사용 촉진 절차를 서면으로 했는가</t>
  </si>
  <si>
    <t xml:space="preserve">절차를 안 지키면 미사용 수당을 줘야 합니다</t>
  </si>
  <si>
    <r>
      <rPr>
        <sz val="10"/>
        <color rgb="FF111114"/>
        <rFont val="Arial"/>
        <family val="0"/>
        <charset val="1"/>
      </rPr>
      <t xml:space="preserve">4</t>
    </r>
    <r>
      <rPr>
        <sz val="10"/>
        <color rgb="FF111114"/>
        <rFont val="Noto Sans CJK SC"/>
        <family val="2"/>
      </rPr>
      <t xml:space="preserve">대보험을 취득 신고했는가</t>
    </r>
  </si>
  <si>
    <t xml:space="preserve">입사일 기준 신고 기한이 있습니다</t>
  </si>
  <si>
    <t xml:space="preserve">취업규칙을 작성해 신고했는가</t>
  </si>
  <si>
    <r>
      <rPr>
        <i val="true"/>
        <sz val="9"/>
        <color rgb="FF6B6B70"/>
        <rFont val="Noto Sans CJK SC"/>
        <family val="2"/>
      </rPr>
      <t xml:space="preserve">상시 </t>
    </r>
    <r>
      <rPr>
        <i val="true"/>
        <sz val="9"/>
        <color rgb="FF6B6B70"/>
        <rFont val="Arial"/>
        <family val="0"/>
        <charset val="1"/>
      </rPr>
      <t xml:space="preserve">10</t>
    </r>
    <r>
      <rPr>
        <i val="true"/>
        <sz val="9"/>
        <color rgb="FF6B6B70"/>
        <rFont val="Noto Sans CJK SC"/>
        <family val="2"/>
      </rPr>
      <t xml:space="preserve">인 이상이면 의무입니다</t>
    </r>
  </si>
  <si>
    <t xml:space="preserve">취업규칙을 근로자가 볼 수 있게 두었는가</t>
  </si>
  <si>
    <t xml:space="preserve">게시나 비치까지가 의무입니다</t>
  </si>
  <si>
    <t xml:space="preserve">법정의무교육 네 가지를 실시했는가</t>
  </si>
  <si>
    <r>
      <rPr>
        <i val="true"/>
        <sz val="9"/>
        <color rgb="FF6B6B70"/>
        <rFont val="Noto Sans CJK SC"/>
        <family val="2"/>
      </rPr>
      <t xml:space="preserve">성희롱예방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개인정보보호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산업안전보건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장애인인식개선</t>
    </r>
  </si>
  <si>
    <t xml:space="preserve">직장 내 괴롭힘 신고 절차가 있는가</t>
  </si>
  <si>
    <t xml:space="preserve">취업규칙에 예방과 처리 절차를 넣어야 합니다</t>
  </si>
  <si>
    <t xml:space="preserve">퇴직금 또는 퇴직연금을 준비하고 있는가</t>
  </si>
  <si>
    <r>
      <rPr>
        <i val="true"/>
        <sz val="9"/>
        <color rgb="FF6B6B70"/>
        <rFont val="Arial"/>
        <family val="0"/>
        <charset val="1"/>
      </rPr>
      <t xml:space="preserve">1</t>
    </r>
    <r>
      <rPr>
        <i val="true"/>
        <sz val="9"/>
        <color rgb="FF6B6B70"/>
        <rFont val="Noto Sans CJK SC"/>
        <family val="2"/>
      </rPr>
      <t xml:space="preserve">년 이상 근속자에게 발생합니다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미리 쌓아 두십시오</t>
    </r>
  </si>
  <si>
    <r>
      <rPr>
        <sz val="10"/>
        <color rgb="FF111114"/>
        <rFont val="Noto Sans CJK SC"/>
        <family val="2"/>
      </rPr>
      <t xml:space="preserve">퇴사 시 </t>
    </r>
    <r>
      <rPr>
        <sz val="10"/>
        <color rgb="FF111114"/>
        <rFont val="Arial"/>
        <family val="0"/>
        <charset val="1"/>
      </rPr>
      <t xml:space="preserve">14</t>
    </r>
    <r>
      <rPr>
        <sz val="10"/>
        <color rgb="FF111114"/>
        <rFont val="Noto Sans CJK SC"/>
        <family val="2"/>
      </rPr>
      <t xml:space="preserve">일 이내에 금품을 청산하는가</t>
    </r>
  </si>
  <si>
    <t xml:space="preserve">합의가 없으면 기한을 넘길 수 없습니다</t>
  </si>
  <si>
    <r>
      <rPr>
        <sz val="10"/>
        <color rgb="FF111114"/>
        <rFont val="Noto Sans CJK SC"/>
        <family val="2"/>
      </rPr>
      <t xml:space="preserve">경업금지</t>
    </r>
    <r>
      <rPr>
        <sz val="10"/>
        <color rgb="FF111114"/>
        <rFont val="Arial"/>
        <family val="0"/>
        <charset val="1"/>
      </rPr>
      <t xml:space="preserve">·</t>
    </r>
    <r>
      <rPr>
        <sz val="10"/>
        <color rgb="FF111114"/>
        <rFont val="Noto Sans CJK SC"/>
        <family val="2"/>
      </rPr>
      <t xml:space="preserve">비밀유지 약정을 받아 두었는가</t>
    </r>
  </si>
  <si>
    <t xml:space="preserve">받았더라도 범위가 과하면 효력이 제한됩니다</t>
  </si>
  <si>
    <t xml:space="preserve">인사기록을 개인정보 처리 기준에 맞게 보관하는가</t>
  </si>
  <si>
    <t xml:space="preserve">보관 기간과 파기 시점을 정해 두십시오</t>
  </si>
  <si>
    <t xml:space="preserve">수습 기간과 그 조건이 계약서에 있는가</t>
  </si>
  <si>
    <t xml:space="preserve">수습이라도 해고에는 정당한 이유가 필요합니다</t>
  </si>
  <si>
    <t xml:space="preserve">최저임금 이상인지 매년 다시 확인하는가</t>
  </si>
  <si>
    <t xml:space="preserve">고시가 바뀌면 기존 계약도 자동으로 안 맞을 수 있습니다</t>
  </si>
  <si>
    <t xml:space="preserve">노무 자문을 받을 곳이 정해져 있는가</t>
  </si>
  <si>
    <t xml:space="preserve">일이 생긴 다음에 찾으면 늦습니다</t>
  </si>
  <si>
    <r>
      <rPr>
        <b val="true"/>
        <sz val="10"/>
        <color rgb="FF111114"/>
        <rFont val="Arial"/>
        <family val="0"/>
        <charset val="1"/>
      </rPr>
      <t xml:space="preserve">O </t>
    </r>
    <r>
      <rPr>
        <b val="true"/>
        <sz val="10"/>
        <color rgb="FF111114"/>
        <rFont val="Noto Sans CJK SC"/>
        <family val="2"/>
      </rPr>
      <t xml:space="preserve">개수</t>
    </r>
  </si>
  <si>
    <r>
      <rPr>
        <i val="true"/>
        <sz val="9"/>
        <color rgb="FF6B6B70"/>
        <rFont val="Noto Sans CJK SC"/>
        <family val="2"/>
      </rPr>
      <t xml:space="preserve">여기 적은 것은 자주 걸리는 자리를 모은 것이지 법정 점검표가 아닙니다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업종</t>
    </r>
    <r>
      <rPr>
        <i val="true"/>
        <sz val="9"/>
        <color rgb="FF6B6B70"/>
        <rFont val="Arial"/>
        <family val="0"/>
        <charset val="1"/>
      </rPr>
      <t xml:space="preserve">·</t>
    </r>
    <r>
      <rPr>
        <i val="true"/>
        <sz val="9"/>
        <color rgb="FF6B6B70"/>
        <rFont val="Noto Sans CJK SC"/>
        <family val="2"/>
      </rPr>
      <t xml:space="preserve">규모에 따라 적용이 다르고</t>
    </r>
    <r>
      <rPr>
        <i val="true"/>
        <sz val="9"/>
        <color rgb="FF6B6B70"/>
        <rFont val="Arial"/>
        <family val="0"/>
        <charset val="1"/>
      </rPr>
      <t xml:space="preserve">, 5</t>
    </r>
    <r>
      <rPr>
        <i val="true"/>
        <sz val="9"/>
        <color rgb="FF6B6B70"/>
        <rFont val="Noto Sans CJK SC"/>
        <family val="2"/>
      </rPr>
      <t xml:space="preserve">인 미만 사업장은 상당수가 적용 제외입니다</t>
    </r>
    <r>
      <rPr>
        <i val="true"/>
        <sz val="9"/>
        <color rgb="FF6B6B70"/>
        <rFont val="Arial"/>
        <family val="0"/>
        <charset val="1"/>
      </rPr>
      <t xml:space="preserve">.</t>
    </r>
  </si>
  <si>
    <r>
      <rPr>
        <i val="true"/>
        <sz val="9"/>
        <color rgb="FF6B6B70"/>
        <rFont val="Noto Sans CJK SC"/>
        <family val="2"/>
      </rPr>
      <t xml:space="preserve">판단이 필요한 사안은 공인노무사나 관할 고용노동청에 확인하십시오</t>
    </r>
    <r>
      <rPr>
        <i val="true"/>
        <sz val="9"/>
        <color rgb="FF6B6B70"/>
        <rFont val="Arial"/>
        <family val="0"/>
        <charset val="1"/>
      </rPr>
      <t xml:space="preserve">. </t>
    </r>
    <r>
      <rPr>
        <i val="true"/>
        <sz val="9"/>
        <color rgb="FF6B6B70"/>
        <rFont val="Noto Sans CJK SC"/>
        <family val="2"/>
      </rPr>
      <t xml:space="preserve">이 시트는 법률 자문이 아닙니다</t>
    </r>
    <r>
      <rPr>
        <i val="true"/>
        <sz val="9"/>
        <color rgb="FF6B6B7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</si>
</sst>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hh:mm"/>
    <numFmt numFmtId="167" formatCode="#,##0.0"/>
    <numFmt numFmtId="168" formatCode="#,##0\원;\(#,##0&quot;)원&quot;;\-"/>
    <numFmt numFmtId="169" formatCode="#,##0;\(#,##0\);\-"/>
    <numFmt numFmtId="170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11114"/>
      <name val="Noto Sans CJK SC"/>
      <family val="2"/>
    </font>
    <font>
      <i val="true"/>
      <sz val="9"/>
      <color rgb="FF6B6B70"/>
      <name val="Noto Sans CJK SC"/>
      <family val="2"/>
    </font>
    <font>
      <i val="true"/>
      <sz val="9"/>
      <color rgb="FF6B6B70"/>
      <name val="Arial"/>
      <family val="0"/>
      <charset val="1"/>
    </font>
    <font>
      <b val="true"/>
      <sz val="12"/>
      <color rgb="FF111114"/>
      <name val="Arial"/>
      <family val="0"/>
      <charset val="1"/>
    </font>
    <font>
      <b val="true"/>
      <sz val="12"/>
      <color rgb="FF111114"/>
      <name val="Noto Sans CJK SC"/>
      <family val="2"/>
    </font>
    <font>
      <sz val="10"/>
      <color rgb="FF111114"/>
      <name val="Arial"/>
      <family val="0"/>
      <charset val="1"/>
    </font>
    <font>
      <sz val="10"/>
      <color rgb="FF111114"/>
      <name val="Noto Sans CJK SC"/>
      <family val="2"/>
    </font>
    <font>
      <b val="true"/>
      <sz val="10"/>
      <color rgb="FF111114"/>
      <name val="Noto Sans CJK SC"/>
      <family val="2"/>
    </font>
    <font>
      <b val="true"/>
      <sz val="10"/>
      <color rgb="FF11111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6"/>
      <color rgb="FF11111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  <fill>
      <patternFill patternType="solid">
        <fgColor rgb="FFFEF3C0"/>
        <bgColor rgb="FFFFF9E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11114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3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70"/>
      <rgbColor rgb="FF969696"/>
      <rgbColor rgb="FF003366"/>
      <rgbColor rgb="FF339966"/>
      <rgbColor rgb="FF1111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9.4" hidden="false" customHeight="false" outlineLevel="0" collapsed="false">
      <c r="B4" s="3" t="s">
        <v>2</v>
      </c>
    </row>
    <row r="5" customFormat="false" ht="15" hidden="false" customHeight="false" outlineLevel="0" collapsed="false">
      <c r="C5" s="4" t="s">
        <v>3</v>
      </c>
    </row>
    <row r="6" customFormat="false" ht="15" hidden="false" customHeight="false" outlineLevel="0" collapsed="false">
      <c r="C6" s="4" t="s">
        <v>4</v>
      </c>
    </row>
    <row r="7" customFormat="false" ht="15" hidden="false" customHeight="false" outlineLevel="0" collapsed="false">
      <c r="C7" s="4" t="s">
        <v>5</v>
      </c>
    </row>
    <row r="8" customFormat="false" ht="15" hidden="false" customHeight="false" outlineLevel="0" collapsed="false">
      <c r="C8" s="4" t="s">
        <v>6</v>
      </c>
    </row>
    <row r="9" customFormat="false" ht="15" hidden="false" customHeight="false" outlineLevel="0" collapsed="false">
      <c r="C9" s="4" t="s">
        <v>7</v>
      </c>
    </row>
    <row r="10" customFormat="false" ht="15" hidden="false" customHeight="false" outlineLevel="0" collapsed="false">
      <c r="C10" s="4" t="s">
        <v>8</v>
      </c>
    </row>
    <row r="11" customFormat="false" ht="15" hidden="false" customHeight="false" outlineLevel="0" collapsed="false">
      <c r="C11" s="4" t="s">
        <v>9</v>
      </c>
    </row>
    <row r="12" customFormat="false" ht="15" hidden="false" customHeight="false" outlineLevel="0" collapsed="false">
      <c r="C12" s="4" t="s">
        <v>10</v>
      </c>
    </row>
    <row r="13" customFormat="false" ht="15" hidden="false" customHeight="false" outlineLevel="0" collapsed="false">
      <c r="C13" s="4" t="s">
        <v>11</v>
      </c>
    </row>
    <row r="15" customFormat="false" ht="19.4" hidden="false" customHeight="false" outlineLevel="0" collapsed="false">
      <c r="B15" s="3" t="s">
        <v>12</v>
      </c>
    </row>
    <row r="16" customFormat="false" ht="15" hidden="false" customHeight="false" outlineLevel="0" collapsed="false">
      <c r="C16" s="4" t="s">
        <v>13</v>
      </c>
    </row>
    <row r="17" customFormat="false" ht="15" hidden="false" customHeight="false" outlineLevel="0" collapsed="false">
      <c r="C17" s="4" t="s">
        <v>14</v>
      </c>
    </row>
    <row r="18" customFormat="false" ht="15" hidden="false" customHeight="false" outlineLevel="0" collapsed="false">
      <c r="C18" s="4" t="s">
        <v>15</v>
      </c>
    </row>
    <row r="20" customFormat="false" ht="19.4" hidden="false" customHeight="false" outlineLevel="0" collapsed="false">
      <c r="B20" s="3" t="s">
        <v>16</v>
      </c>
    </row>
    <row r="21" customFormat="false" ht="15" hidden="false" customHeight="false" outlineLevel="0" collapsed="false">
      <c r="C21" s="5" t="s">
        <v>17</v>
      </c>
    </row>
    <row r="22" customFormat="false" ht="15" hidden="false" customHeight="false" outlineLevel="0" collapsed="false">
      <c r="B22" s="6" t="s">
        <v>18</v>
      </c>
    </row>
    <row r="23" customFormat="false" ht="15" hidden="false" customHeight="false" outlineLevel="0" collapsed="false">
      <c r="C23" s="5" t="s">
        <v>19</v>
      </c>
    </row>
    <row r="24" customFormat="false" ht="15" hidden="false" customHeight="false" outlineLevel="0" collapsed="false">
      <c r="C24" s="5" t="s">
        <v>20</v>
      </c>
    </row>
    <row r="25" customFormat="false" ht="15" hidden="false" customHeight="false" outlineLevel="0" collapsed="false">
      <c r="C25" s="5" t="s">
        <v>21</v>
      </c>
    </row>
    <row r="26" customFormat="false" ht="15" hidden="false" customHeight="false" outlineLevel="0" collapsed="false">
      <c r="B26" s="6" t="s">
        <v>22</v>
      </c>
    </row>
    <row r="27" customFormat="false" ht="15" hidden="false" customHeight="false" outlineLevel="0" collapsed="false">
      <c r="C27" s="5" t="s">
        <v>23</v>
      </c>
    </row>
    <row r="28" customFormat="false" ht="15" hidden="false" customHeight="false" outlineLevel="0" collapsed="false">
      <c r="C28" s="5" t="s">
        <v>24</v>
      </c>
    </row>
    <row r="29" customFormat="false" ht="15" hidden="false" customHeight="false" outlineLevel="0" collapsed="false">
      <c r="C29" s="5" t="s">
        <v>25</v>
      </c>
    </row>
    <row r="32" customFormat="false" ht="19.4" hidden="false" customHeight="false" outlineLevel="0" collapsed="false">
      <c r="B32" s="3" t="s">
        <v>26</v>
      </c>
    </row>
    <row r="33" customFormat="false" ht="15" hidden="false" customHeight="false" outlineLevel="0" collapsed="false">
      <c r="C33" s="4" t="s">
        <v>27</v>
      </c>
    </row>
    <row r="34" customFormat="false" ht="15" hidden="false" customHeight="false" outlineLevel="0" collapsed="false">
      <c r="C34" s="4" t="s">
        <v>28</v>
      </c>
    </row>
    <row r="35" customFormat="false" ht="15" hidden="false" customHeight="false" outlineLevel="0" collapsed="false">
      <c r="C35" s="4" t="s">
        <v>29</v>
      </c>
    </row>
    <row r="37" customFormat="false" ht="19.4" hidden="false" customHeight="false" outlineLevel="0" collapsed="false">
      <c r="B37" s="3" t="s">
        <v>30</v>
      </c>
    </row>
    <row r="38" customFormat="false" ht="15" hidden="false" customHeight="false" outlineLevel="0" collapsed="false">
      <c r="C38" s="4" t="s">
        <v>31</v>
      </c>
    </row>
    <row r="39" customFormat="false" ht="29.85" hidden="false" customHeight="false" outlineLevel="0" collapsed="false">
      <c r="C39" s="4" t="s">
        <v>32</v>
      </c>
    </row>
    <row r="40" customFormat="false" ht="15" hidden="false" customHeight="false" outlineLevel="0" collapsed="false">
      <c r="C40" s="4" t="s">
        <v>33</v>
      </c>
    </row>
    <row r="42" customFormat="false" ht="19.4" hidden="false" customHeight="false" outlineLevel="0" collapsed="false">
      <c r="B42" s="3" t="s">
        <v>34</v>
      </c>
    </row>
    <row r="43" customFormat="false" ht="15" hidden="false" customHeight="false" outlineLevel="0" collapsed="false">
      <c r="C43" s="4" t="s">
        <v>35</v>
      </c>
    </row>
    <row r="44" customFormat="false" ht="15" hidden="false" customHeight="false" outlineLevel="0" collapsed="false">
      <c r="C44" s="4" t="s">
        <v>36</v>
      </c>
    </row>
    <row r="45" customFormat="false" ht="15" hidden="false" customHeight="false" outlineLevel="0" collapsed="false">
      <c r="C45" s="4" t="s">
        <v>37</v>
      </c>
    </row>
    <row r="46" customFormat="false" ht="15" hidden="false" customHeight="false" outlineLevel="0" collapsed="false">
      <c r="C46" s="4" t="s">
        <v>38</v>
      </c>
    </row>
    <row r="48" customFormat="false" ht="19.4" hidden="false" customHeight="false" outlineLevel="0" collapsed="false">
      <c r="B48" s="3" t="s">
        <v>39</v>
      </c>
    </row>
    <row r="49" customFormat="false" ht="15" hidden="false" customHeight="false" outlineLevel="0" collapsed="false">
      <c r="C49" s="4" t="s">
        <v>40</v>
      </c>
    </row>
    <row r="50" customFormat="false" ht="15" hidden="false" customHeight="false" outlineLevel="0" collapsed="false">
      <c r="C50" s="4" t="s">
        <v>41</v>
      </c>
    </row>
    <row r="51" customFormat="false" ht="15" hidden="false" customHeight="false" outlineLevel="0" collapsed="false">
      <c r="C51" s="4" t="s">
        <v>42</v>
      </c>
    </row>
    <row r="53" customFormat="false" ht="15" hidden="false" customHeight="false" outlineLevel="0" collapsed="false">
      <c r="B53" s="7" t="s">
        <v>43</v>
      </c>
    </row>
    <row r="54" customFormat="false" ht="29.85" hidden="false" customHeight="false" outlineLevel="0" collapsed="false">
      <c r="C54" s="8" t="s">
        <v>44</v>
      </c>
    </row>
    <row r="57" customFormat="false" ht="15" hidden="false" customHeight="false" outlineLevel="0" collapsed="false">
      <c r="B57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4" customFormat="false" ht="15" hidden="false" customHeight="false" outlineLevel="0" collapsed="false">
      <c r="B4" s="9" t="s">
        <v>48</v>
      </c>
      <c r="C4" s="5" t="s">
        <v>49</v>
      </c>
    </row>
    <row r="5" customFormat="false" ht="15" hidden="false" customHeight="false" outlineLevel="0" collapsed="false">
      <c r="B5" s="9" t="s">
        <v>50</v>
      </c>
      <c r="C5" s="5" t="s">
        <v>51</v>
      </c>
    </row>
    <row r="6" customFormat="false" ht="15" hidden="false" customHeight="false" outlineLevel="0" collapsed="false">
      <c r="B6" s="9" t="s">
        <v>52</v>
      </c>
      <c r="C6" s="5" t="s">
        <v>53</v>
      </c>
    </row>
    <row r="7" customFormat="false" ht="15" hidden="false" customHeight="false" outlineLevel="0" collapsed="false">
      <c r="B7" s="9" t="s">
        <v>54</v>
      </c>
      <c r="C7" s="5" t="s">
        <v>55</v>
      </c>
    </row>
    <row r="8" customFormat="false" ht="15" hidden="false" customHeight="false" outlineLevel="0" collapsed="false">
      <c r="B8" s="9" t="s">
        <v>56</v>
      </c>
      <c r="C8" s="5" t="s">
        <v>57</v>
      </c>
    </row>
    <row r="9" customFormat="false" ht="15" hidden="false" customHeight="false" outlineLevel="0" collapsed="false">
      <c r="B9" s="9" t="s">
        <v>58</v>
      </c>
      <c r="C9" s="5" t="s">
        <v>59</v>
      </c>
    </row>
    <row r="10" customFormat="false" ht="15" hidden="false" customHeight="false" outlineLevel="0" collapsed="false">
      <c r="B10" s="9" t="s">
        <v>60</v>
      </c>
      <c r="C10" s="5" t="s">
        <v>61</v>
      </c>
    </row>
    <row r="11" customFormat="false" ht="15" hidden="false" customHeight="false" outlineLevel="0" collapsed="false">
      <c r="B11" s="9" t="s">
        <v>62</v>
      </c>
      <c r="C11" s="5" t="s">
        <v>63</v>
      </c>
    </row>
    <row r="12" customFormat="false" ht="15" hidden="false" customHeight="false" outlineLevel="0" collapsed="false">
      <c r="B12" s="9" t="s">
        <v>64</v>
      </c>
      <c r="C12" s="5" t="s">
        <v>65</v>
      </c>
    </row>
    <row r="13" customFormat="false" ht="15" hidden="false" customHeight="false" outlineLevel="0" collapsed="false">
      <c r="B13" s="9" t="s">
        <v>66</v>
      </c>
      <c r="C13" s="10" t="s">
        <v>67</v>
      </c>
    </row>
    <row r="16" customFormat="false" ht="15" hidden="false" customHeight="false" outlineLevel="0" collapsed="false">
      <c r="B16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7" min="4" style="0" width="10"/>
    <col collapsed="false" customWidth="true" hidden="false" outlineLevel="0" max="9" min="8" style="0" width="11"/>
    <col collapsed="false" customWidth="true" hidden="false" outlineLevel="0" max="10" min="10" style="0" width="30"/>
  </cols>
  <sheetData>
    <row r="1" customFormat="false" ht="19.7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4" customFormat="false" ht="15" hidden="false" customHeight="false" outlineLevel="0" collapsed="false">
      <c r="A4" s="11" t="s">
        <v>70</v>
      </c>
      <c r="B4" s="12" t="s">
        <v>71</v>
      </c>
      <c r="C4" s="12" t="s">
        <v>72</v>
      </c>
      <c r="D4" s="12" t="s">
        <v>73</v>
      </c>
      <c r="E4" s="12" t="s">
        <v>74</v>
      </c>
      <c r="F4" s="12" t="s">
        <v>75</v>
      </c>
      <c r="G4" s="12" t="s">
        <v>76</v>
      </c>
      <c r="H4" s="12" t="s">
        <v>77</v>
      </c>
      <c r="I4" s="12" t="s">
        <v>78</v>
      </c>
      <c r="J4" s="12" t="s">
        <v>79</v>
      </c>
    </row>
    <row r="5" customFormat="false" ht="15" hidden="false" customHeight="false" outlineLevel="0" collapsed="false">
      <c r="A5" s="13" t="n">
        <v>1</v>
      </c>
      <c r="B5" s="14"/>
      <c r="C5" s="13" t="str">
        <f aca="false">IF(B5="","",TEXT(B5,"aaa"))</f>
        <v/>
      </c>
      <c r="D5" s="15"/>
      <c r="E5" s="15"/>
      <c r="F5" s="16"/>
      <c r="G5" s="17" t="str">
        <f aca="false">IF(OR(D5="",E5=""),"",ROUND((E5-D5)*24-N(F5),2))</f>
        <v/>
      </c>
      <c r="H5" s="17" t="str">
        <f aca="false">IF(G5="","",MAX(0,G5-8))</f>
        <v/>
      </c>
      <c r="I5" s="16"/>
      <c r="J5" s="18"/>
    </row>
    <row r="6" customFormat="false" ht="15" hidden="false" customHeight="false" outlineLevel="0" collapsed="false">
      <c r="A6" s="13" t="n">
        <v>2</v>
      </c>
      <c r="B6" s="14"/>
      <c r="C6" s="13" t="str">
        <f aca="false">IF(B6="","",TEXT(B6,"aaa"))</f>
        <v/>
      </c>
      <c r="D6" s="15"/>
      <c r="E6" s="15"/>
      <c r="F6" s="16"/>
      <c r="G6" s="17" t="str">
        <f aca="false">IF(OR(D6="",E6=""),"",ROUND((E6-D6)*24-N(F6),2))</f>
        <v/>
      </c>
      <c r="H6" s="17" t="str">
        <f aca="false">IF(G6="","",MAX(0,G6-8))</f>
        <v/>
      </c>
      <c r="I6" s="16"/>
      <c r="J6" s="18"/>
    </row>
    <row r="7" customFormat="false" ht="15" hidden="false" customHeight="false" outlineLevel="0" collapsed="false">
      <c r="A7" s="13" t="n">
        <v>3</v>
      </c>
      <c r="B7" s="14"/>
      <c r="C7" s="13" t="str">
        <f aca="false">IF(B7="","",TEXT(B7,"aaa"))</f>
        <v/>
      </c>
      <c r="D7" s="15"/>
      <c r="E7" s="15"/>
      <c r="F7" s="16"/>
      <c r="G7" s="17" t="str">
        <f aca="false">IF(OR(D7="",E7=""),"",ROUND((E7-D7)*24-N(F7),2))</f>
        <v/>
      </c>
      <c r="H7" s="17" t="str">
        <f aca="false">IF(G7="","",MAX(0,G7-8))</f>
        <v/>
      </c>
      <c r="I7" s="16"/>
      <c r="J7" s="18"/>
    </row>
    <row r="8" customFormat="false" ht="15" hidden="false" customHeight="false" outlineLevel="0" collapsed="false">
      <c r="A8" s="13" t="n">
        <v>4</v>
      </c>
      <c r="B8" s="14"/>
      <c r="C8" s="13" t="str">
        <f aca="false">IF(B8="","",TEXT(B8,"aaa"))</f>
        <v/>
      </c>
      <c r="D8" s="15"/>
      <c r="E8" s="15"/>
      <c r="F8" s="16"/>
      <c r="G8" s="17" t="str">
        <f aca="false">IF(OR(D8="",E8=""),"",ROUND((E8-D8)*24-N(F8),2))</f>
        <v/>
      </c>
      <c r="H8" s="17" t="str">
        <f aca="false">IF(G8="","",MAX(0,G8-8))</f>
        <v/>
      </c>
      <c r="I8" s="16"/>
      <c r="J8" s="18"/>
    </row>
    <row r="9" customFormat="false" ht="15" hidden="false" customHeight="false" outlineLevel="0" collapsed="false">
      <c r="A9" s="13" t="n">
        <v>5</v>
      </c>
      <c r="B9" s="14"/>
      <c r="C9" s="13" t="str">
        <f aca="false">IF(B9="","",TEXT(B9,"aaa"))</f>
        <v/>
      </c>
      <c r="D9" s="15"/>
      <c r="E9" s="15"/>
      <c r="F9" s="16"/>
      <c r="G9" s="17" t="str">
        <f aca="false">IF(OR(D9="",E9=""),"",ROUND((E9-D9)*24-N(F9),2))</f>
        <v/>
      </c>
      <c r="H9" s="17" t="str">
        <f aca="false">IF(G9="","",MAX(0,G9-8))</f>
        <v/>
      </c>
      <c r="I9" s="16"/>
      <c r="J9" s="18"/>
    </row>
    <row r="10" customFormat="false" ht="15" hidden="false" customHeight="false" outlineLevel="0" collapsed="false">
      <c r="A10" s="13" t="n">
        <v>6</v>
      </c>
      <c r="B10" s="14"/>
      <c r="C10" s="13" t="str">
        <f aca="false">IF(B10="","",TEXT(B10,"aaa"))</f>
        <v/>
      </c>
      <c r="D10" s="15"/>
      <c r="E10" s="15"/>
      <c r="F10" s="16"/>
      <c r="G10" s="17" t="str">
        <f aca="false">IF(OR(D10="",E10=""),"",ROUND((E10-D10)*24-N(F10),2))</f>
        <v/>
      </c>
      <c r="H10" s="17" t="str">
        <f aca="false">IF(G10="","",MAX(0,G10-8))</f>
        <v/>
      </c>
      <c r="I10" s="16"/>
      <c r="J10" s="18"/>
    </row>
    <row r="11" customFormat="false" ht="15" hidden="false" customHeight="false" outlineLevel="0" collapsed="false">
      <c r="A11" s="13" t="n">
        <v>7</v>
      </c>
      <c r="B11" s="14"/>
      <c r="C11" s="13" t="str">
        <f aca="false">IF(B11="","",TEXT(B11,"aaa"))</f>
        <v/>
      </c>
      <c r="D11" s="15"/>
      <c r="E11" s="15"/>
      <c r="F11" s="16"/>
      <c r="G11" s="17" t="str">
        <f aca="false">IF(OR(D11="",E11=""),"",ROUND((E11-D11)*24-N(F11),2))</f>
        <v/>
      </c>
      <c r="H11" s="17" t="str">
        <f aca="false">IF(G11="","",MAX(0,G11-8))</f>
        <v/>
      </c>
      <c r="I11" s="16"/>
      <c r="J11" s="18"/>
    </row>
    <row r="12" customFormat="false" ht="15" hidden="false" customHeight="false" outlineLevel="0" collapsed="false">
      <c r="A12" s="13" t="n">
        <v>8</v>
      </c>
      <c r="B12" s="14"/>
      <c r="C12" s="13" t="str">
        <f aca="false">IF(B12="","",TEXT(B12,"aaa"))</f>
        <v/>
      </c>
      <c r="D12" s="15"/>
      <c r="E12" s="15"/>
      <c r="F12" s="16"/>
      <c r="G12" s="17" t="str">
        <f aca="false">IF(OR(D12="",E12=""),"",ROUND((E12-D12)*24-N(F12),2))</f>
        <v/>
      </c>
      <c r="H12" s="17" t="str">
        <f aca="false">IF(G12="","",MAX(0,G12-8))</f>
        <v/>
      </c>
      <c r="I12" s="16"/>
      <c r="J12" s="18"/>
    </row>
    <row r="13" customFormat="false" ht="15" hidden="false" customHeight="false" outlineLevel="0" collapsed="false">
      <c r="A13" s="13" t="n">
        <v>9</v>
      </c>
      <c r="B13" s="14"/>
      <c r="C13" s="13" t="str">
        <f aca="false">IF(B13="","",TEXT(B13,"aaa"))</f>
        <v/>
      </c>
      <c r="D13" s="15"/>
      <c r="E13" s="15"/>
      <c r="F13" s="16"/>
      <c r="G13" s="17" t="str">
        <f aca="false">IF(OR(D13="",E13=""),"",ROUND((E13-D13)*24-N(F13),2))</f>
        <v/>
      </c>
      <c r="H13" s="17" t="str">
        <f aca="false">IF(G13="","",MAX(0,G13-8))</f>
        <v/>
      </c>
      <c r="I13" s="16"/>
      <c r="J13" s="18"/>
    </row>
    <row r="14" customFormat="false" ht="15" hidden="false" customHeight="false" outlineLevel="0" collapsed="false">
      <c r="A14" s="13" t="n">
        <v>10</v>
      </c>
      <c r="B14" s="14"/>
      <c r="C14" s="13" t="str">
        <f aca="false">IF(B14="","",TEXT(B14,"aaa"))</f>
        <v/>
      </c>
      <c r="D14" s="15"/>
      <c r="E14" s="15"/>
      <c r="F14" s="16"/>
      <c r="G14" s="17" t="str">
        <f aca="false">IF(OR(D14="",E14=""),"",ROUND((E14-D14)*24-N(F14),2))</f>
        <v/>
      </c>
      <c r="H14" s="17" t="str">
        <f aca="false">IF(G14="","",MAX(0,G14-8))</f>
        <v/>
      </c>
      <c r="I14" s="16"/>
      <c r="J14" s="18"/>
    </row>
    <row r="15" customFormat="false" ht="15" hidden="false" customHeight="false" outlineLevel="0" collapsed="false">
      <c r="A15" s="13" t="n">
        <v>11</v>
      </c>
      <c r="B15" s="14"/>
      <c r="C15" s="13" t="str">
        <f aca="false">IF(B15="","",TEXT(B15,"aaa"))</f>
        <v/>
      </c>
      <c r="D15" s="15"/>
      <c r="E15" s="15"/>
      <c r="F15" s="16"/>
      <c r="G15" s="17" t="str">
        <f aca="false">IF(OR(D15="",E15=""),"",ROUND((E15-D15)*24-N(F15),2))</f>
        <v/>
      </c>
      <c r="H15" s="17" t="str">
        <f aca="false">IF(G15="","",MAX(0,G15-8))</f>
        <v/>
      </c>
      <c r="I15" s="16"/>
      <c r="J15" s="18"/>
    </row>
    <row r="16" customFormat="false" ht="15" hidden="false" customHeight="false" outlineLevel="0" collapsed="false">
      <c r="A16" s="13" t="n">
        <v>12</v>
      </c>
      <c r="B16" s="14"/>
      <c r="C16" s="13" t="str">
        <f aca="false">IF(B16="","",TEXT(B16,"aaa"))</f>
        <v/>
      </c>
      <c r="D16" s="15"/>
      <c r="E16" s="15"/>
      <c r="F16" s="16"/>
      <c r="G16" s="17" t="str">
        <f aca="false">IF(OR(D16="",E16=""),"",ROUND((E16-D16)*24-N(F16),2))</f>
        <v/>
      </c>
      <c r="H16" s="17" t="str">
        <f aca="false">IF(G16="","",MAX(0,G16-8))</f>
        <v/>
      </c>
      <c r="I16" s="16"/>
      <c r="J16" s="18"/>
    </row>
    <row r="17" customFormat="false" ht="15" hidden="false" customHeight="false" outlineLevel="0" collapsed="false">
      <c r="A17" s="13" t="n">
        <v>13</v>
      </c>
      <c r="B17" s="14"/>
      <c r="C17" s="13" t="str">
        <f aca="false">IF(B17="","",TEXT(B17,"aaa"))</f>
        <v/>
      </c>
      <c r="D17" s="15"/>
      <c r="E17" s="15"/>
      <c r="F17" s="16"/>
      <c r="G17" s="17" t="str">
        <f aca="false">IF(OR(D17="",E17=""),"",ROUND((E17-D17)*24-N(F17),2))</f>
        <v/>
      </c>
      <c r="H17" s="17" t="str">
        <f aca="false">IF(G17="","",MAX(0,G17-8))</f>
        <v/>
      </c>
      <c r="I17" s="16"/>
      <c r="J17" s="18"/>
    </row>
    <row r="18" customFormat="false" ht="15" hidden="false" customHeight="false" outlineLevel="0" collapsed="false">
      <c r="A18" s="13" t="n">
        <v>14</v>
      </c>
      <c r="B18" s="14"/>
      <c r="C18" s="13" t="str">
        <f aca="false">IF(B18="","",TEXT(B18,"aaa"))</f>
        <v/>
      </c>
      <c r="D18" s="15"/>
      <c r="E18" s="15"/>
      <c r="F18" s="16"/>
      <c r="G18" s="17" t="str">
        <f aca="false">IF(OR(D18="",E18=""),"",ROUND((E18-D18)*24-N(F18),2))</f>
        <v/>
      </c>
      <c r="H18" s="17" t="str">
        <f aca="false">IF(G18="","",MAX(0,G18-8))</f>
        <v/>
      </c>
      <c r="I18" s="16"/>
      <c r="J18" s="18"/>
    </row>
    <row r="19" customFormat="false" ht="15" hidden="false" customHeight="false" outlineLevel="0" collapsed="false">
      <c r="A19" s="13" t="n">
        <v>15</v>
      </c>
      <c r="B19" s="14"/>
      <c r="C19" s="13" t="str">
        <f aca="false">IF(B19="","",TEXT(B19,"aaa"))</f>
        <v/>
      </c>
      <c r="D19" s="15"/>
      <c r="E19" s="15"/>
      <c r="F19" s="16"/>
      <c r="G19" s="17" t="str">
        <f aca="false">IF(OR(D19="",E19=""),"",ROUND((E19-D19)*24-N(F19),2))</f>
        <v/>
      </c>
      <c r="H19" s="17" t="str">
        <f aca="false">IF(G19="","",MAX(0,G19-8))</f>
        <v/>
      </c>
      <c r="I19" s="16"/>
      <c r="J19" s="18"/>
    </row>
    <row r="20" customFormat="false" ht="15" hidden="false" customHeight="false" outlineLevel="0" collapsed="false">
      <c r="A20" s="13" t="n">
        <v>16</v>
      </c>
      <c r="B20" s="14"/>
      <c r="C20" s="13" t="str">
        <f aca="false">IF(B20="","",TEXT(B20,"aaa"))</f>
        <v/>
      </c>
      <c r="D20" s="15"/>
      <c r="E20" s="15"/>
      <c r="F20" s="16"/>
      <c r="G20" s="17" t="str">
        <f aca="false">IF(OR(D20="",E20=""),"",ROUND((E20-D20)*24-N(F20),2))</f>
        <v/>
      </c>
      <c r="H20" s="17" t="str">
        <f aca="false">IF(G20="","",MAX(0,G20-8))</f>
        <v/>
      </c>
      <c r="I20" s="16"/>
      <c r="J20" s="18"/>
    </row>
    <row r="21" customFormat="false" ht="15" hidden="false" customHeight="false" outlineLevel="0" collapsed="false">
      <c r="A21" s="13" t="n">
        <v>17</v>
      </c>
      <c r="B21" s="14"/>
      <c r="C21" s="13" t="str">
        <f aca="false">IF(B21="","",TEXT(B21,"aaa"))</f>
        <v/>
      </c>
      <c r="D21" s="15"/>
      <c r="E21" s="15"/>
      <c r="F21" s="16"/>
      <c r="G21" s="17" t="str">
        <f aca="false">IF(OR(D21="",E21=""),"",ROUND((E21-D21)*24-N(F21),2))</f>
        <v/>
      </c>
      <c r="H21" s="17" t="str">
        <f aca="false">IF(G21="","",MAX(0,G21-8))</f>
        <v/>
      </c>
      <c r="I21" s="16"/>
      <c r="J21" s="18"/>
    </row>
    <row r="22" customFormat="false" ht="15" hidden="false" customHeight="false" outlineLevel="0" collapsed="false">
      <c r="A22" s="13" t="n">
        <v>18</v>
      </c>
      <c r="B22" s="14"/>
      <c r="C22" s="13" t="str">
        <f aca="false">IF(B22="","",TEXT(B22,"aaa"))</f>
        <v/>
      </c>
      <c r="D22" s="15"/>
      <c r="E22" s="15"/>
      <c r="F22" s="16"/>
      <c r="G22" s="17" t="str">
        <f aca="false">IF(OR(D22="",E22=""),"",ROUND((E22-D22)*24-N(F22),2))</f>
        <v/>
      </c>
      <c r="H22" s="17" t="str">
        <f aca="false">IF(G22="","",MAX(0,G22-8))</f>
        <v/>
      </c>
      <c r="I22" s="16"/>
      <c r="J22" s="18"/>
    </row>
    <row r="23" customFormat="false" ht="15" hidden="false" customHeight="false" outlineLevel="0" collapsed="false">
      <c r="A23" s="13" t="n">
        <v>19</v>
      </c>
      <c r="B23" s="14"/>
      <c r="C23" s="13" t="str">
        <f aca="false">IF(B23="","",TEXT(B23,"aaa"))</f>
        <v/>
      </c>
      <c r="D23" s="15"/>
      <c r="E23" s="15"/>
      <c r="F23" s="16"/>
      <c r="G23" s="17" t="str">
        <f aca="false">IF(OR(D23="",E23=""),"",ROUND((E23-D23)*24-N(F23),2))</f>
        <v/>
      </c>
      <c r="H23" s="17" t="str">
        <f aca="false">IF(G23="","",MAX(0,G23-8))</f>
        <v/>
      </c>
      <c r="I23" s="16"/>
      <c r="J23" s="18"/>
    </row>
    <row r="24" customFormat="false" ht="15" hidden="false" customHeight="false" outlineLevel="0" collapsed="false">
      <c r="A24" s="13" t="n">
        <v>20</v>
      </c>
      <c r="B24" s="14"/>
      <c r="C24" s="13" t="str">
        <f aca="false">IF(B24="","",TEXT(B24,"aaa"))</f>
        <v/>
      </c>
      <c r="D24" s="15"/>
      <c r="E24" s="15"/>
      <c r="F24" s="16"/>
      <c r="G24" s="17" t="str">
        <f aca="false">IF(OR(D24="",E24=""),"",ROUND((E24-D24)*24-N(F24),2))</f>
        <v/>
      </c>
      <c r="H24" s="17" t="str">
        <f aca="false">IF(G24="","",MAX(0,G24-8))</f>
        <v/>
      </c>
      <c r="I24" s="16"/>
      <c r="J24" s="18"/>
    </row>
    <row r="25" customFormat="false" ht="15" hidden="false" customHeight="false" outlineLevel="0" collapsed="false">
      <c r="A25" s="13" t="n">
        <v>21</v>
      </c>
      <c r="B25" s="14"/>
      <c r="C25" s="13" t="str">
        <f aca="false">IF(B25="","",TEXT(B25,"aaa"))</f>
        <v/>
      </c>
      <c r="D25" s="15"/>
      <c r="E25" s="15"/>
      <c r="F25" s="16"/>
      <c r="G25" s="17" t="str">
        <f aca="false">IF(OR(D25="",E25=""),"",ROUND((E25-D25)*24-N(F25),2))</f>
        <v/>
      </c>
      <c r="H25" s="17" t="str">
        <f aca="false">IF(G25="","",MAX(0,G25-8))</f>
        <v/>
      </c>
      <c r="I25" s="16"/>
      <c r="J25" s="18"/>
    </row>
    <row r="26" customFormat="false" ht="15" hidden="false" customHeight="false" outlineLevel="0" collapsed="false">
      <c r="A26" s="13" t="n">
        <v>22</v>
      </c>
      <c r="B26" s="14"/>
      <c r="C26" s="13" t="str">
        <f aca="false">IF(B26="","",TEXT(B26,"aaa"))</f>
        <v/>
      </c>
      <c r="D26" s="15"/>
      <c r="E26" s="15"/>
      <c r="F26" s="16"/>
      <c r="G26" s="17" t="str">
        <f aca="false">IF(OR(D26="",E26=""),"",ROUND((E26-D26)*24-N(F26),2))</f>
        <v/>
      </c>
      <c r="H26" s="17" t="str">
        <f aca="false">IF(G26="","",MAX(0,G26-8))</f>
        <v/>
      </c>
      <c r="I26" s="16"/>
      <c r="J26" s="18"/>
    </row>
    <row r="27" customFormat="false" ht="15" hidden="false" customHeight="false" outlineLevel="0" collapsed="false">
      <c r="A27" s="13" t="n">
        <v>23</v>
      </c>
      <c r="B27" s="14"/>
      <c r="C27" s="13" t="str">
        <f aca="false">IF(B27="","",TEXT(B27,"aaa"))</f>
        <v/>
      </c>
      <c r="D27" s="15"/>
      <c r="E27" s="15"/>
      <c r="F27" s="16"/>
      <c r="G27" s="17" t="str">
        <f aca="false">IF(OR(D27="",E27=""),"",ROUND((E27-D27)*24-N(F27),2))</f>
        <v/>
      </c>
      <c r="H27" s="17" t="str">
        <f aca="false">IF(G27="","",MAX(0,G27-8))</f>
        <v/>
      </c>
      <c r="I27" s="16"/>
      <c r="J27" s="18"/>
    </row>
    <row r="28" customFormat="false" ht="15" hidden="false" customHeight="false" outlineLevel="0" collapsed="false">
      <c r="A28" s="13" t="n">
        <v>24</v>
      </c>
      <c r="B28" s="14"/>
      <c r="C28" s="13" t="str">
        <f aca="false">IF(B28="","",TEXT(B28,"aaa"))</f>
        <v/>
      </c>
      <c r="D28" s="15"/>
      <c r="E28" s="15"/>
      <c r="F28" s="16"/>
      <c r="G28" s="17" t="str">
        <f aca="false">IF(OR(D28="",E28=""),"",ROUND((E28-D28)*24-N(F28),2))</f>
        <v/>
      </c>
      <c r="H28" s="17" t="str">
        <f aca="false">IF(G28="","",MAX(0,G28-8))</f>
        <v/>
      </c>
      <c r="I28" s="16"/>
      <c r="J28" s="18"/>
    </row>
    <row r="29" customFormat="false" ht="15" hidden="false" customHeight="false" outlineLevel="0" collapsed="false">
      <c r="A29" s="13" t="n">
        <v>25</v>
      </c>
      <c r="B29" s="14"/>
      <c r="C29" s="13" t="str">
        <f aca="false">IF(B29="","",TEXT(B29,"aaa"))</f>
        <v/>
      </c>
      <c r="D29" s="15"/>
      <c r="E29" s="15"/>
      <c r="F29" s="16"/>
      <c r="G29" s="17" t="str">
        <f aca="false">IF(OR(D29="",E29=""),"",ROUND((E29-D29)*24-N(F29),2))</f>
        <v/>
      </c>
      <c r="H29" s="17" t="str">
        <f aca="false">IF(G29="","",MAX(0,G29-8))</f>
        <v/>
      </c>
      <c r="I29" s="16"/>
      <c r="J29" s="18"/>
    </row>
    <row r="30" customFormat="false" ht="15" hidden="false" customHeight="false" outlineLevel="0" collapsed="false">
      <c r="A30" s="13" t="n">
        <v>26</v>
      </c>
      <c r="B30" s="14"/>
      <c r="C30" s="13" t="str">
        <f aca="false">IF(B30="","",TEXT(B30,"aaa"))</f>
        <v/>
      </c>
      <c r="D30" s="15"/>
      <c r="E30" s="15"/>
      <c r="F30" s="16"/>
      <c r="G30" s="17" t="str">
        <f aca="false">IF(OR(D30="",E30=""),"",ROUND((E30-D30)*24-N(F30),2))</f>
        <v/>
      </c>
      <c r="H30" s="17" t="str">
        <f aca="false">IF(G30="","",MAX(0,G30-8))</f>
        <v/>
      </c>
      <c r="I30" s="16"/>
      <c r="J30" s="18"/>
    </row>
    <row r="31" customFormat="false" ht="15" hidden="false" customHeight="false" outlineLevel="0" collapsed="false">
      <c r="A31" s="13" t="n">
        <v>27</v>
      </c>
      <c r="B31" s="14"/>
      <c r="C31" s="13" t="str">
        <f aca="false">IF(B31="","",TEXT(B31,"aaa"))</f>
        <v/>
      </c>
      <c r="D31" s="15"/>
      <c r="E31" s="15"/>
      <c r="F31" s="16"/>
      <c r="G31" s="17" t="str">
        <f aca="false">IF(OR(D31="",E31=""),"",ROUND((E31-D31)*24-N(F31),2))</f>
        <v/>
      </c>
      <c r="H31" s="17" t="str">
        <f aca="false">IF(G31="","",MAX(0,G31-8))</f>
        <v/>
      </c>
      <c r="I31" s="16"/>
      <c r="J31" s="18"/>
    </row>
    <row r="32" customFormat="false" ht="15" hidden="false" customHeight="false" outlineLevel="0" collapsed="false">
      <c r="A32" s="13" t="n">
        <v>28</v>
      </c>
      <c r="B32" s="14"/>
      <c r="C32" s="13" t="str">
        <f aca="false">IF(B32="","",TEXT(B32,"aaa"))</f>
        <v/>
      </c>
      <c r="D32" s="15"/>
      <c r="E32" s="15"/>
      <c r="F32" s="16"/>
      <c r="G32" s="17" t="str">
        <f aca="false">IF(OR(D32="",E32=""),"",ROUND((E32-D32)*24-N(F32),2))</f>
        <v/>
      </c>
      <c r="H32" s="17" t="str">
        <f aca="false">IF(G32="","",MAX(0,G32-8))</f>
        <v/>
      </c>
      <c r="I32" s="16"/>
      <c r="J32" s="18"/>
    </row>
    <row r="33" customFormat="false" ht="15" hidden="false" customHeight="false" outlineLevel="0" collapsed="false">
      <c r="A33" s="13" t="n">
        <v>29</v>
      </c>
      <c r="B33" s="14"/>
      <c r="C33" s="13" t="str">
        <f aca="false">IF(B33="","",TEXT(B33,"aaa"))</f>
        <v/>
      </c>
      <c r="D33" s="15"/>
      <c r="E33" s="15"/>
      <c r="F33" s="16"/>
      <c r="G33" s="17" t="str">
        <f aca="false">IF(OR(D33="",E33=""),"",ROUND((E33-D33)*24-N(F33),2))</f>
        <v/>
      </c>
      <c r="H33" s="17" t="str">
        <f aca="false">IF(G33="","",MAX(0,G33-8))</f>
        <v/>
      </c>
      <c r="I33" s="16"/>
      <c r="J33" s="18"/>
    </row>
    <row r="34" customFormat="false" ht="15" hidden="false" customHeight="false" outlineLevel="0" collapsed="false">
      <c r="A34" s="13" t="n">
        <v>30</v>
      </c>
      <c r="B34" s="14"/>
      <c r="C34" s="13" t="str">
        <f aca="false">IF(B34="","",TEXT(B34,"aaa"))</f>
        <v/>
      </c>
      <c r="D34" s="15"/>
      <c r="E34" s="15"/>
      <c r="F34" s="16"/>
      <c r="G34" s="17" t="str">
        <f aca="false">IF(OR(D34="",E34=""),"",ROUND((E34-D34)*24-N(F34),2))</f>
        <v/>
      </c>
      <c r="H34" s="17" t="str">
        <f aca="false">IF(G34="","",MAX(0,G34-8))</f>
        <v/>
      </c>
      <c r="I34" s="16"/>
      <c r="J34" s="18"/>
    </row>
    <row r="35" customFormat="false" ht="15" hidden="false" customHeight="false" outlineLevel="0" collapsed="false">
      <c r="A35" s="13" t="n">
        <v>31</v>
      </c>
      <c r="B35" s="14"/>
      <c r="C35" s="13" t="str">
        <f aca="false">IF(B35="","",TEXT(B35,"aaa"))</f>
        <v/>
      </c>
      <c r="D35" s="15"/>
      <c r="E35" s="15"/>
      <c r="F35" s="16"/>
      <c r="G35" s="17" t="str">
        <f aca="false">IF(OR(D35="",E35=""),"",ROUND((E35-D35)*24-N(F35),2))</f>
        <v/>
      </c>
      <c r="H35" s="17" t="str">
        <f aca="false">IF(G35="","",MAX(0,G35-8))</f>
        <v/>
      </c>
      <c r="I35" s="16"/>
      <c r="J35" s="18"/>
    </row>
    <row r="36" customFormat="false" ht="15" hidden="false" customHeight="false" outlineLevel="0" collapsed="false">
      <c r="B36" s="6" t="s">
        <v>80</v>
      </c>
      <c r="G36" s="19" t="n">
        <f aca="false">SUM(G5:G35)</f>
        <v>0</v>
      </c>
      <c r="H36" s="19" t="n">
        <f aca="false">SUM(H5:H35)</f>
        <v>0</v>
      </c>
      <c r="I36" s="19" t="n">
        <f aca="false">SUM(I5:I35)</f>
        <v>0</v>
      </c>
    </row>
    <row r="38" customFormat="false" ht="428.35" hidden="false" customHeight="false" outlineLevel="0" collapsed="false">
      <c r="A38" s="20" t="s">
        <v>81</v>
      </c>
    </row>
    <row r="39" customFormat="false" ht="242.5" hidden="false" customHeight="false" outlineLevel="0" collapsed="false">
      <c r="A39" s="20" t="s">
        <v>82</v>
      </c>
    </row>
    <row r="41" customFormat="false" ht="15" hidden="false" customHeight="false" outlineLevel="0" collapsed="false">
      <c r="A41" s="2" t="s">
        <v>83</v>
      </c>
    </row>
    <row r="42" customFormat="false" ht="15" hidden="false" customHeight="false" outlineLevel="0" collapsed="false">
      <c r="A42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8" min="3" style="0" width="11"/>
    <col collapsed="false" customWidth="true" hidden="false" outlineLevel="0" max="9" min="9" style="0" width="13"/>
    <col collapsed="false" customWidth="true" hidden="false" outlineLevel="0" max="10" min="10" style="0" width="26"/>
  </cols>
  <sheetData>
    <row r="1" customFormat="false" ht="19.7" hidden="false" customHeight="false" outlineLevel="0" collapsed="false">
      <c r="A1" s="1" t="s">
        <v>84</v>
      </c>
    </row>
    <row r="2" customFormat="false" ht="15" hidden="false" customHeight="false" outlineLevel="0" collapsed="false">
      <c r="A2" s="2" t="s">
        <v>85</v>
      </c>
    </row>
    <row r="4" customFormat="false" ht="15" hidden="false" customHeight="false" outlineLevel="0" collapsed="false">
      <c r="A4" s="11" t="s">
        <v>70</v>
      </c>
      <c r="B4" s="12" t="s">
        <v>86</v>
      </c>
      <c r="C4" s="12" t="s">
        <v>87</v>
      </c>
      <c r="D4" s="12" t="s">
        <v>88</v>
      </c>
      <c r="E4" s="12" t="s">
        <v>89</v>
      </c>
      <c r="F4" s="12" t="s">
        <v>77</v>
      </c>
      <c r="G4" s="12" t="s">
        <v>78</v>
      </c>
      <c r="H4" s="12" t="s">
        <v>90</v>
      </c>
      <c r="I4" s="12" t="s">
        <v>91</v>
      </c>
      <c r="J4" s="12" t="s">
        <v>79</v>
      </c>
    </row>
    <row r="5" customFormat="false" ht="15" hidden="false" customHeight="false" outlineLevel="0" collapsed="false">
      <c r="A5" s="13" t="n">
        <v>1</v>
      </c>
      <c r="B5" s="18"/>
      <c r="C5" s="16"/>
      <c r="D5" s="16"/>
      <c r="E5" s="16"/>
      <c r="F5" s="16"/>
      <c r="G5" s="16"/>
      <c r="H5" s="16"/>
      <c r="I5" s="16"/>
      <c r="J5" s="18"/>
    </row>
    <row r="6" customFormat="false" ht="15" hidden="false" customHeight="false" outlineLevel="0" collapsed="false">
      <c r="A6" s="13" t="n">
        <v>2</v>
      </c>
      <c r="B6" s="18"/>
      <c r="C6" s="16"/>
      <c r="D6" s="16"/>
      <c r="E6" s="16"/>
      <c r="F6" s="16"/>
      <c r="G6" s="16"/>
      <c r="H6" s="16"/>
      <c r="I6" s="16"/>
      <c r="J6" s="18"/>
    </row>
    <row r="7" customFormat="false" ht="15" hidden="false" customHeight="false" outlineLevel="0" collapsed="false">
      <c r="A7" s="13" t="n">
        <v>3</v>
      </c>
      <c r="B7" s="18"/>
      <c r="C7" s="16"/>
      <c r="D7" s="16"/>
      <c r="E7" s="16"/>
      <c r="F7" s="16"/>
      <c r="G7" s="16"/>
      <c r="H7" s="16"/>
      <c r="I7" s="16"/>
      <c r="J7" s="18"/>
    </row>
    <row r="8" customFormat="false" ht="15" hidden="false" customHeight="false" outlineLevel="0" collapsed="false">
      <c r="A8" s="13" t="n">
        <v>4</v>
      </c>
      <c r="B8" s="18"/>
      <c r="C8" s="16"/>
      <c r="D8" s="16"/>
      <c r="E8" s="16"/>
      <c r="F8" s="16"/>
      <c r="G8" s="16"/>
      <c r="H8" s="16"/>
      <c r="I8" s="16"/>
      <c r="J8" s="18"/>
    </row>
    <row r="9" customFormat="false" ht="15" hidden="false" customHeight="false" outlineLevel="0" collapsed="false">
      <c r="A9" s="13" t="n">
        <v>5</v>
      </c>
      <c r="B9" s="18"/>
      <c r="C9" s="16"/>
      <c r="D9" s="16"/>
      <c r="E9" s="16"/>
      <c r="F9" s="16"/>
      <c r="G9" s="16"/>
      <c r="H9" s="16"/>
      <c r="I9" s="16"/>
      <c r="J9" s="18"/>
    </row>
    <row r="10" customFormat="false" ht="15" hidden="false" customHeight="false" outlineLevel="0" collapsed="false">
      <c r="A10" s="13" t="n">
        <v>6</v>
      </c>
      <c r="B10" s="18"/>
      <c r="C10" s="16"/>
      <c r="D10" s="16"/>
      <c r="E10" s="16"/>
      <c r="F10" s="16"/>
      <c r="G10" s="16"/>
      <c r="H10" s="16"/>
      <c r="I10" s="16"/>
      <c r="J10" s="18"/>
    </row>
    <row r="11" customFormat="false" ht="15" hidden="false" customHeight="false" outlineLevel="0" collapsed="false">
      <c r="A11" s="13" t="n">
        <v>7</v>
      </c>
      <c r="B11" s="18"/>
      <c r="C11" s="16"/>
      <c r="D11" s="16"/>
      <c r="E11" s="16"/>
      <c r="F11" s="16"/>
      <c r="G11" s="16"/>
      <c r="H11" s="16"/>
      <c r="I11" s="16"/>
      <c r="J11" s="18"/>
    </row>
    <row r="12" customFormat="false" ht="15" hidden="false" customHeight="false" outlineLevel="0" collapsed="false">
      <c r="A12" s="13" t="n">
        <v>8</v>
      </c>
      <c r="B12" s="18"/>
      <c r="C12" s="16"/>
      <c r="D12" s="16"/>
      <c r="E12" s="16"/>
      <c r="F12" s="16"/>
      <c r="G12" s="16"/>
      <c r="H12" s="16"/>
      <c r="I12" s="16"/>
      <c r="J12" s="18"/>
    </row>
    <row r="13" customFormat="false" ht="15" hidden="false" customHeight="false" outlineLevel="0" collapsed="false">
      <c r="A13" s="13" t="n">
        <v>9</v>
      </c>
      <c r="B13" s="18"/>
      <c r="C13" s="16"/>
      <c r="D13" s="16"/>
      <c r="E13" s="16"/>
      <c r="F13" s="16"/>
      <c r="G13" s="16"/>
      <c r="H13" s="16"/>
      <c r="I13" s="16"/>
      <c r="J13" s="18"/>
    </row>
    <row r="14" customFormat="false" ht="15" hidden="false" customHeight="false" outlineLevel="0" collapsed="false">
      <c r="A14" s="13" t="n">
        <v>10</v>
      </c>
      <c r="B14" s="18"/>
      <c r="C14" s="16"/>
      <c r="D14" s="16"/>
      <c r="E14" s="16"/>
      <c r="F14" s="16"/>
      <c r="G14" s="16"/>
      <c r="H14" s="16"/>
      <c r="I14" s="16"/>
      <c r="J14" s="18"/>
    </row>
    <row r="15" customFormat="false" ht="15" hidden="false" customHeight="false" outlineLevel="0" collapsed="false">
      <c r="A15" s="13" t="n">
        <v>11</v>
      </c>
      <c r="B15" s="18"/>
      <c r="C15" s="16"/>
      <c r="D15" s="16"/>
      <c r="E15" s="16"/>
      <c r="F15" s="16"/>
      <c r="G15" s="16"/>
      <c r="H15" s="16"/>
      <c r="I15" s="16"/>
      <c r="J15" s="18"/>
    </row>
    <row r="16" customFormat="false" ht="15" hidden="false" customHeight="false" outlineLevel="0" collapsed="false">
      <c r="A16" s="13" t="n">
        <v>12</v>
      </c>
      <c r="B16" s="18"/>
      <c r="C16" s="16"/>
      <c r="D16" s="16"/>
      <c r="E16" s="16"/>
      <c r="F16" s="16"/>
      <c r="G16" s="16"/>
      <c r="H16" s="16"/>
      <c r="I16" s="16"/>
      <c r="J16" s="18"/>
    </row>
    <row r="17" customFormat="false" ht="15" hidden="false" customHeight="false" outlineLevel="0" collapsed="false">
      <c r="A17" s="13" t="n">
        <v>13</v>
      </c>
      <c r="B17" s="18"/>
      <c r="C17" s="16"/>
      <c r="D17" s="16"/>
      <c r="E17" s="16"/>
      <c r="F17" s="16"/>
      <c r="G17" s="16"/>
      <c r="H17" s="16"/>
      <c r="I17" s="16"/>
      <c r="J17" s="18"/>
    </row>
    <row r="18" customFormat="false" ht="15" hidden="false" customHeight="false" outlineLevel="0" collapsed="false">
      <c r="A18" s="13" t="n">
        <v>14</v>
      </c>
      <c r="B18" s="18"/>
      <c r="C18" s="16"/>
      <c r="D18" s="16"/>
      <c r="E18" s="16"/>
      <c r="F18" s="16"/>
      <c r="G18" s="16"/>
      <c r="H18" s="16"/>
      <c r="I18" s="16"/>
      <c r="J18" s="18"/>
    </row>
    <row r="19" customFormat="false" ht="15" hidden="false" customHeight="false" outlineLevel="0" collapsed="false">
      <c r="A19" s="13" t="n">
        <v>15</v>
      </c>
      <c r="B19" s="18"/>
      <c r="C19" s="16"/>
      <c r="D19" s="16"/>
      <c r="E19" s="16"/>
      <c r="F19" s="16"/>
      <c r="G19" s="16"/>
      <c r="H19" s="16"/>
      <c r="I19" s="16"/>
      <c r="J19" s="18"/>
    </row>
    <row r="20" customFormat="false" ht="15" hidden="false" customHeight="false" outlineLevel="0" collapsed="false">
      <c r="A20" s="13" t="n">
        <v>16</v>
      </c>
      <c r="B20" s="18"/>
      <c r="C20" s="16"/>
      <c r="D20" s="16"/>
      <c r="E20" s="16"/>
      <c r="F20" s="16"/>
      <c r="G20" s="16"/>
      <c r="H20" s="16"/>
      <c r="I20" s="16"/>
      <c r="J20" s="18"/>
    </row>
    <row r="21" customFormat="false" ht="15" hidden="false" customHeight="false" outlineLevel="0" collapsed="false">
      <c r="A21" s="13" t="n">
        <v>17</v>
      </c>
      <c r="B21" s="18"/>
      <c r="C21" s="16"/>
      <c r="D21" s="16"/>
      <c r="E21" s="16"/>
      <c r="F21" s="16"/>
      <c r="G21" s="16"/>
      <c r="H21" s="16"/>
      <c r="I21" s="16"/>
      <c r="J21" s="18"/>
    </row>
    <row r="22" customFormat="false" ht="15" hidden="false" customHeight="false" outlineLevel="0" collapsed="false">
      <c r="A22" s="13" t="n">
        <v>18</v>
      </c>
      <c r="B22" s="18"/>
      <c r="C22" s="16"/>
      <c r="D22" s="16"/>
      <c r="E22" s="16"/>
      <c r="F22" s="16"/>
      <c r="G22" s="16"/>
      <c r="H22" s="16"/>
      <c r="I22" s="16"/>
      <c r="J22" s="18"/>
    </row>
    <row r="23" customFormat="false" ht="15" hidden="false" customHeight="false" outlineLevel="0" collapsed="false">
      <c r="A23" s="13" t="n">
        <v>19</v>
      </c>
      <c r="B23" s="18"/>
      <c r="C23" s="16"/>
      <c r="D23" s="16"/>
      <c r="E23" s="16"/>
      <c r="F23" s="16"/>
      <c r="G23" s="16"/>
      <c r="H23" s="16"/>
      <c r="I23" s="16"/>
      <c r="J23" s="18"/>
    </row>
    <row r="24" customFormat="false" ht="15" hidden="false" customHeight="false" outlineLevel="0" collapsed="false">
      <c r="A24" s="13" t="n">
        <v>20</v>
      </c>
      <c r="B24" s="18"/>
      <c r="C24" s="16"/>
      <c r="D24" s="16"/>
      <c r="E24" s="16"/>
      <c r="F24" s="16"/>
      <c r="G24" s="16"/>
      <c r="H24" s="16"/>
      <c r="I24" s="16"/>
      <c r="J24" s="18"/>
    </row>
    <row r="25" customFormat="false" ht="15" hidden="false" customHeight="false" outlineLevel="0" collapsed="false">
      <c r="B25" s="6" t="s">
        <v>80</v>
      </c>
      <c r="E25" s="19" t="n">
        <f aca="false">SUM(E5:E24)</f>
        <v>0</v>
      </c>
      <c r="F25" s="19" t="n">
        <f aca="false">SUM(F5:F24)</f>
        <v>0</v>
      </c>
      <c r="G25" s="19" t="n">
        <f aca="false">SUM(G5:G24)</f>
        <v>0</v>
      </c>
      <c r="H25" s="19" t="n">
        <f aca="false">SUM(H5:H24)</f>
        <v>0</v>
      </c>
      <c r="I25" s="19" t="n">
        <f aca="false">SUM(I5:I24)</f>
        <v>0</v>
      </c>
    </row>
    <row r="27" customFormat="false" ht="252.95" hidden="false" customHeight="false" outlineLevel="0" collapsed="false">
      <c r="A27" s="21" t="s">
        <v>92</v>
      </c>
    </row>
    <row r="29" customFormat="false" ht="15" hidden="false" customHeight="false" outlineLevel="0" collapsed="false">
      <c r="A29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11"/>
    <col collapsed="false" customWidth="true" hidden="false" outlineLevel="0" max="8" min="5" style="0" width="12"/>
    <col collapsed="false" customWidth="true" hidden="false" outlineLevel="0" max="11" min="9" style="0" width="13"/>
  </cols>
  <sheetData>
    <row r="1" customFormat="false" ht="19.7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4" customFormat="false" ht="19.4" hidden="false" customHeight="false" outlineLevel="0" collapsed="false">
      <c r="B4" s="7" t="s">
        <v>95</v>
      </c>
    </row>
    <row r="5" customFormat="false" ht="15" hidden="false" customHeight="false" outlineLevel="0" collapsed="false">
      <c r="B5" s="5" t="s">
        <v>96</v>
      </c>
      <c r="C5" s="22" t="n">
        <v>1.5</v>
      </c>
    </row>
    <row r="6" customFormat="false" ht="15" hidden="false" customHeight="false" outlineLevel="0" collapsed="false">
      <c r="B6" s="5" t="s">
        <v>97</v>
      </c>
      <c r="C6" s="22" t="n">
        <v>0.5</v>
      </c>
    </row>
    <row r="7" customFormat="false" ht="15" hidden="false" customHeight="false" outlineLevel="0" collapsed="false">
      <c r="B7" s="5" t="s">
        <v>98</v>
      </c>
      <c r="C7" s="22" t="n">
        <v>1.5</v>
      </c>
    </row>
    <row r="9" customFormat="false" ht="15" hidden="false" customHeight="false" outlineLevel="0" collapsed="false">
      <c r="A9" s="11" t="s">
        <v>70</v>
      </c>
      <c r="B9" s="12" t="s">
        <v>86</v>
      </c>
      <c r="C9" s="12" t="s">
        <v>99</v>
      </c>
      <c r="D9" s="12" t="s">
        <v>100</v>
      </c>
      <c r="E9" s="12" t="s">
        <v>77</v>
      </c>
      <c r="F9" s="12" t="s">
        <v>78</v>
      </c>
      <c r="G9" s="12" t="s">
        <v>90</v>
      </c>
      <c r="H9" s="12" t="s">
        <v>101</v>
      </c>
      <c r="I9" s="12" t="s">
        <v>102</v>
      </c>
      <c r="J9" s="12" t="s">
        <v>103</v>
      </c>
      <c r="K9" s="12" t="s">
        <v>104</v>
      </c>
    </row>
    <row r="10" customFormat="false" ht="15" hidden="false" customHeight="false" outlineLevel="0" collapsed="false">
      <c r="A10" s="13" t="n">
        <v>1</v>
      </c>
      <c r="B10" s="23" t="str">
        <f aca="false">IF('02 월근태집계'!B10="","",'02 월근태집계'!B10)</f>
        <v/>
      </c>
      <c r="C10" s="24"/>
      <c r="D10" s="24"/>
      <c r="E10" s="25" t="n">
        <f aca="false">IF('02 월근태집계'!F10="",0,'02 월근태집계'!F10)</f>
        <v>0</v>
      </c>
      <c r="F10" s="25" t="n">
        <f aca="false">IF('02 월근태집계'!G10="",0,'02 월근태집계'!G10)</f>
        <v>0</v>
      </c>
      <c r="G10" s="25" t="n">
        <f aca="false">IF('02 월근태집계'!H10="",0,'02 월근태집계'!H10)</f>
        <v>0</v>
      </c>
      <c r="H10" s="26" t="n">
        <f aca="false">ROUND(D10*E10*$C$5,0)</f>
        <v>0</v>
      </c>
      <c r="I10" s="26" t="n">
        <f aca="false">ROUND(D10*F10*$C$6,0)</f>
        <v>0</v>
      </c>
      <c r="J10" s="26" t="n">
        <f aca="false">ROUND(D10*G10*$C$7,0)</f>
        <v>0</v>
      </c>
      <c r="K10" s="26" t="n">
        <f aca="false">N(C10)+H10+I10+J10</f>
        <v>0</v>
      </c>
    </row>
    <row r="11" customFormat="false" ht="15" hidden="false" customHeight="false" outlineLevel="0" collapsed="false">
      <c r="A11" s="13" t="n">
        <v>2</v>
      </c>
      <c r="B11" s="23" t="str">
        <f aca="false">IF('02 월근태집계'!B11="","",'02 월근태집계'!B11)</f>
        <v/>
      </c>
      <c r="C11" s="24"/>
      <c r="D11" s="24"/>
      <c r="E11" s="25" t="n">
        <f aca="false">IF('02 월근태집계'!F11="",0,'02 월근태집계'!F11)</f>
        <v>0</v>
      </c>
      <c r="F11" s="25" t="n">
        <f aca="false">IF('02 월근태집계'!G11="",0,'02 월근태집계'!G11)</f>
        <v>0</v>
      </c>
      <c r="G11" s="25" t="n">
        <f aca="false">IF('02 월근태집계'!H11="",0,'02 월근태집계'!H11)</f>
        <v>0</v>
      </c>
      <c r="H11" s="26" t="n">
        <f aca="false">ROUND(D11*E11*$C$5,0)</f>
        <v>0</v>
      </c>
      <c r="I11" s="26" t="n">
        <f aca="false">ROUND(D11*F11*$C$6,0)</f>
        <v>0</v>
      </c>
      <c r="J11" s="26" t="n">
        <f aca="false">ROUND(D11*G11*$C$7,0)</f>
        <v>0</v>
      </c>
      <c r="K11" s="26" t="n">
        <f aca="false">N(C11)+H11+I11+J11</f>
        <v>0</v>
      </c>
    </row>
    <row r="12" customFormat="false" ht="15" hidden="false" customHeight="false" outlineLevel="0" collapsed="false">
      <c r="A12" s="13" t="n">
        <v>3</v>
      </c>
      <c r="B12" s="23" t="str">
        <f aca="false">IF('02 월근태집계'!B12="","",'02 월근태집계'!B12)</f>
        <v/>
      </c>
      <c r="C12" s="24"/>
      <c r="D12" s="24"/>
      <c r="E12" s="25" t="n">
        <f aca="false">IF('02 월근태집계'!F12="",0,'02 월근태집계'!F12)</f>
        <v>0</v>
      </c>
      <c r="F12" s="25" t="n">
        <f aca="false">IF('02 월근태집계'!G12="",0,'02 월근태집계'!G12)</f>
        <v>0</v>
      </c>
      <c r="G12" s="25" t="n">
        <f aca="false">IF('02 월근태집계'!H12="",0,'02 월근태집계'!H12)</f>
        <v>0</v>
      </c>
      <c r="H12" s="26" t="n">
        <f aca="false">ROUND(D12*E12*$C$5,0)</f>
        <v>0</v>
      </c>
      <c r="I12" s="26" t="n">
        <f aca="false">ROUND(D12*F12*$C$6,0)</f>
        <v>0</v>
      </c>
      <c r="J12" s="26" t="n">
        <f aca="false">ROUND(D12*G12*$C$7,0)</f>
        <v>0</v>
      </c>
      <c r="K12" s="26" t="n">
        <f aca="false">N(C12)+H12+I12+J12</f>
        <v>0</v>
      </c>
    </row>
    <row r="13" customFormat="false" ht="15" hidden="false" customHeight="false" outlineLevel="0" collapsed="false">
      <c r="A13" s="13" t="n">
        <v>4</v>
      </c>
      <c r="B13" s="23" t="str">
        <f aca="false">IF('02 월근태집계'!B13="","",'02 월근태집계'!B13)</f>
        <v/>
      </c>
      <c r="C13" s="24"/>
      <c r="D13" s="24"/>
      <c r="E13" s="25" t="n">
        <f aca="false">IF('02 월근태집계'!F13="",0,'02 월근태집계'!F13)</f>
        <v>0</v>
      </c>
      <c r="F13" s="25" t="n">
        <f aca="false">IF('02 월근태집계'!G13="",0,'02 월근태집계'!G13)</f>
        <v>0</v>
      </c>
      <c r="G13" s="25" t="n">
        <f aca="false">IF('02 월근태집계'!H13="",0,'02 월근태집계'!H13)</f>
        <v>0</v>
      </c>
      <c r="H13" s="26" t="n">
        <f aca="false">ROUND(D13*E13*$C$5,0)</f>
        <v>0</v>
      </c>
      <c r="I13" s="26" t="n">
        <f aca="false">ROUND(D13*F13*$C$6,0)</f>
        <v>0</v>
      </c>
      <c r="J13" s="26" t="n">
        <f aca="false">ROUND(D13*G13*$C$7,0)</f>
        <v>0</v>
      </c>
      <c r="K13" s="26" t="n">
        <f aca="false">N(C13)+H13+I13+J13</f>
        <v>0</v>
      </c>
    </row>
    <row r="14" customFormat="false" ht="15" hidden="false" customHeight="false" outlineLevel="0" collapsed="false">
      <c r="A14" s="13" t="n">
        <v>5</v>
      </c>
      <c r="B14" s="23" t="str">
        <f aca="false">IF('02 월근태집계'!B14="","",'02 월근태집계'!B14)</f>
        <v/>
      </c>
      <c r="C14" s="24"/>
      <c r="D14" s="24"/>
      <c r="E14" s="25" t="n">
        <f aca="false">IF('02 월근태집계'!F14="",0,'02 월근태집계'!F14)</f>
        <v>0</v>
      </c>
      <c r="F14" s="25" t="n">
        <f aca="false">IF('02 월근태집계'!G14="",0,'02 월근태집계'!G14)</f>
        <v>0</v>
      </c>
      <c r="G14" s="25" t="n">
        <f aca="false">IF('02 월근태집계'!H14="",0,'02 월근태집계'!H14)</f>
        <v>0</v>
      </c>
      <c r="H14" s="26" t="n">
        <f aca="false">ROUND(D14*E14*$C$5,0)</f>
        <v>0</v>
      </c>
      <c r="I14" s="26" t="n">
        <f aca="false">ROUND(D14*F14*$C$6,0)</f>
        <v>0</v>
      </c>
      <c r="J14" s="26" t="n">
        <f aca="false">ROUND(D14*G14*$C$7,0)</f>
        <v>0</v>
      </c>
      <c r="K14" s="26" t="n">
        <f aca="false">N(C14)+H14+I14+J14</f>
        <v>0</v>
      </c>
    </row>
    <row r="15" customFormat="false" ht="15" hidden="false" customHeight="false" outlineLevel="0" collapsed="false">
      <c r="A15" s="13" t="n">
        <v>6</v>
      </c>
      <c r="B15" s="23" t="str">
        <f aca="false">IF('02 월근태집계'!B15="","",'02 월근태집계'!B15)</f>
        <v/>
      </c>
      <c r="C15" s="24"/>
      <c r="D15" s="24"/>
      <c r="E15" s="25" t="n">
        <f aca="false">IF('02 월근태집계'!F15="",0,'02 월근태집계'!F15)</f>
        <v>0</v>
      </c>
      <c r="F15" s="25" t="n">
        <f aca="false">IF('02 월근태집계'!G15="",0,'02 월근태집계'!G15)</f>
        <v>0</v>
      </c>
      <c r="G15" s="25" t="n">
        <f aca="false">IF('02 월근태집계'!H15="",0,'02 월근태집계'!H15)</f>
        <v>0</v>
      </c>
      <c r="H15" s="26" t="n">
        <f aca="false">ROUND(D15*E15*$C$5,0)</f>
        <v>0</v>
      </c>
      <c r="I15" s="26" t="n">
        <f aca="false">ROUND(D15*F15*$C$6,0)</f>
        <v>0</v>
      </c>
      <c r="J15" s="26" t="n">
        <f aca="false">ROUND(D15*G15*$C$7,0)</f>
        <v>0</v>
      </c>
      <c r="K15" s="26" t="n">
        <f aca="false">N(C15)+H15+I15+J15</f>
        <v>0</v>
      </c>
    </row>
    <row r="16" customFormat="false" ht="15" hidden="false" customHeight="false" outlineLevel="0" collapsed="false">
      <c r="A16" s="13" t="n">
        <v>7</v>
      </c>
      <c r="B16" s="23" t="str">
        <f aca="false">IF('02 월근태집계'!B16="","",'02 월근태집계'!B16)</f>
        <v/>
      </c>
      <c r="C16" s="24"/>
      <c r="D16" s="24"/>
      <c r="E16" s="25" t="n">
        <f aca="false">IF('02 월근태집계'!F16="",0,'02 월근태집계'!F16)</f>
        <v>0</v>
      </c>
      <c r="F16" s="25" t="n">
        <f aca="false">IF('02 월근태집계'!G16="",0,'02 월근태집계'!G16)</f>
        <v>0</v>
      </c>
      <c r="G16" s="25" t="n">
        <f aca="false">IF('02 월근태집계'!H16="",0,'02 월근태집계'!H16)</f>
        <v>0</v>
      </c>
      <c r="H16" s="26" t="n">
        <f aca="false">ROUND(D16*E16*$C$5,0)</f>
        <v>0</v>
      </c>
      <c r="I16" s="26" t="n">
        <f aca="false">ROUND(D16*F16*$C$6,0)</f>
        <v>0</v>
      </c>
      <c r="J16" s="26" t="n">
        <f aca="false">ROUND(D16*G16*$C$7,0)</f>
        <v>0</v>
      </c>
      <c r="K16" s="26" t="n">
        <f aca="false">N(C16)+H16+I16+J16</f>
        <v>0</v>
      </c>
    </row>
    <row r="17" customFormat="false" ht="15" hidden="false" customHeight="false" outlineLevel="0" collapsed="false">
      <c r="A17" s="13" t="n">
        <v>8</v>
      </c>
      <c r="B17" s="23" t="str">
        <f aca="false">IF('02 월근태집계'!B17="","",'02 월근태집계'!B17)</f>
        <v/>
      </c>
      <c r="C17" s="24"/>
      <c r="D17" s="24"/>
      <c r="E17" s="25" t="n">
        <f aca="false">IF('02 월근태집계'!F17="",0,'02 월근태집계'!F17)</f>
        <v>0</v>
      </c>
      <c r="F17" s="25" t="n">
        <f aca="false">IF('02 월근태집계'!G17="",0,'02 월근태집계'!G17)</f>
        <v>0</v>
      </c>
      <c r="G17" s="25" t="n">
        <f aca="false">IF('02 월근태집계'!H17="",0,'02 월근태집계'!H17)</f>
        <v>0</v>
      </c>
      <c r="H17" s="26" t="n">
        <f aca="false">ROUND(D17*E17*$C$5,0)</f>
        <v>0</v>
      </c>
      <c r="I17" s="26" t="n">
        <f aca="false">ROUND(D17*F17*$C$6,0)</f>
        <v>0</v>
      </c>
      <c r="J17" s="26" t="n">
        <f aca="false">ROUND(D17*G17*$C$7,0)</f>
        <v>0</v>
      </c>
      <c r="K17" s="26" t="n">
        <f aca="false">N(C17)+H17+I17+J17</f>
        <v>0</v>
      </c>
    </row>
    <row r="18" customFormat="false" ht="15" hidden="false" customHeight="false" outlineLevel="0" collapsed="false">
      <c r="A18" s="13" t="n">
        <v>9</v>
      </c>
      <c r="B18" s="23" t="str">
        <f aca="false">IF('02 월근태집계'!B18="","",'02 월근태집계'!B18)</f>
        <v/>
      </c>
      <c r="C18" s="24"/>
      <c r="D18" s="24"/>
      <c r="E18" s="25" t="n">
        <f aca="false">IF('02 월근태집계'!F18="",0,'02 월근태집계'!F18)</f>
        <v>0</v>
      </c>
      <c r="F18" s="25" t="n">
        <f aca="false">IF('02 월근태집계'!G18="",0,'02 월근태집계'!G18)</f>
        <v>0</v>
      </c>
      <c r="G18" s="25" t="n">
        <f aca="false">IF('02 월근태집계'!H18="",0,'02 월근태집계'!H18)</f>
        <v>0</v>
      </c>
      <c r="H18" s="26" t="n">
        <f aca="false">ROUND(D18*E18*$C$5,0)</f>
        <v>0</v>
      </c>
      <c r="I18" s="26" t="n">
        <f aca="false">ROUND(D18*F18*$C$6,0)</f>
        <v>0</v>
      </c>
      <c r="J18" s="26" t="n">
        <f aca="false">ROUND(D18*G18*$C$7,0)</f>
        <v>0</v>
      </c>
      <c r="K18" s="26" t="n">
        <f aca="false">N(C18)+H18+I18+J18</f>
        <v>0</v>
      </c>
    </row>
    <row r="19" customFormat="false" ht="15" hidden="false" customHeight="false" outlineLevel="0" collapsed="false">
      <c r="A19" s="13" t="n">
        <v>10</v>
      </c>
      <c r="B19" s="23" t="str">
        <f aca="false">IF('02 월근태집계'!B19="","",'02 월근태집계'!B19)</f>
        <v/>
      </c>
      <c r="C19" s="24"/>
      <c r="D19" s="24"/>
      <c r="E19" s="25" t="n">
        <f aca="false">IF('02 월근태집계'!F19="",0,'02 월근태집계'!F19)</f>
        <v>0</v>
      </c>
      <c r="F19" s="25" t="n">
        <f aca="false">IF('02 월근태집계'!G19="",0,'02 월근태집계'!G19)</f>
        <v>0</v>
      </c>
      <c r="G19" s="25" t="n">
        <f aca="false">IF('02 월근태집계'!H19="",0,'02 월근태집계'!H19)</f>
        <v>0</v>
      </c>
      <c r="H19" s="26" t="n">
        <f aca="false">ROUND(D19*E19*$C$5,0)</f>
        <v>0</v>
      </c>
      <c r="I19" s="26" t="n">
        <f aca="false">ROUND(D19*F19*$C$6,0)</f>
        <v>0</v>
      </c>
      <c r="J19" s="26" t="n">
        <f aca="false">ROUND(D19*G19*$C$7,0)</f>
        <v>0</v>
      </c>
      <c r="K19" s="26" t="n">
        <f aca="false">N(C19)+H19+I19+J19</f>
        <v>0</v>
      </c>
    </row>
    <row r="20" customFormat="false" ht="15" hidden="false" customHeight="false" outlineLevel="0" collapsed="false">
      <c r="A20" s="13" t="n">
        <v>11</v>
      </c>
      <c r="B20" s="23" t="str">
        <f aca="false">IF('02 월근태집계'!B20="","",'02 월근태집계'!B20)</f>
        <v/>
      </c>
      <c r="C20" s="24"/>
      <c r="D20" s="24"/>
      <c r="E20" s="25" t="n">
        <f aca="false">IF('02 월근태집계'!F20="",0,'02 월근태집계'!F20)</f>
        <v>0</v>
      </c>
      <c r="F20" s="25" t="n">
        <f aca="false">IF('02 월근태집계'!G20="",0,'02 월근태집계'!G20)</f>
        <v>0</v>
      </c>
      <c r="G20" s="25" t="n">
        <f aca="false">IF('02 월근태집계'!H20="",0,'02 월근태집계'!H20)</f>
        <v>0</v>
      </c>
      <c r="H20" s="26" t="n">
        <f aca="false">ROUND(D20*E20*$C$5,0)</f>
        <v>0</v>
      </c>
      <c r="I20" s="26" t="n">
        <f aca="false">ROUND(D20*F20*$C$6,0)</f>
        <v>0</v>
      </c>
      <c r="J20" s="26" t="n">
        <f aca="false">ROUND(D20*G20*$C$7,0)</f>
        <v>0</v>
      </c>
      <c r="K20" s="26" t="n">
        <f aca="false">N(C20)+H20+I20+J20</f>
        <v>0</v>
      </c>
    </row>
    <row r="21" customFormat="false" ht="15" hidden="false" customHeight="false" outlineLevel="0" collapsed="false">
      <c r="A21" s="13" t="n">
        <v>12</v>
      </c>
      <c r="B21" s="23" t="str">
        <f aca="false">IF('02 월근태집계'!B21="","",'02 월근태집계'!B21)</f>
        <v/>
      </c>
      <c r="C21" s="24"/>
      <c r="D21" s="24"/>
      <c r="E21" s="25" t="n">
        <f aca="false">IF('02 월근태집계'!F21="",0,'02 월근태집계'!F21)</f>
        <v>0</v>
      </c>
      <c r="F21" s="25" t="n">
        <f aca="false">IF('02 월근태집계'!G21="",0,'02 월근태집계'!G21)</f>
        <v>0</v>
      </c>
      <c r="G21" s="25" t="n">
        <f aca="false">IF('02 월근태집계'!H21="",0,'02 월근태집계'!H21)</f>
        <v>0</v>
      </c>
      <c r="H21" s="26" t="n">
        <f aca="false">ROUND(D21*E21*$C$5,0)</f>
        <v>0</v>
      </c>
      <c r="I21" s="26" t="n">
        <f aca="false">ROUND(D21*F21*$C$6,0)</f>
        <v>0</v>
      </c>
      <c r="J21" s="26" t="n">
        <f aca="false">ROUND(D21*G21*$C$7,0)</f>
        <v>0</v>
      </c>
      <c r="K21" s="26" t="n">
        <f aca="false">N(C21)+H21+I21+J21</f>
        <v>0</v>
      </c>
    </row>
    <row r="22" customFormat="false" ht="15" hidden="false" customHeight="false" outlineLevel="0" collapsed="false">
      <c r="A22" s="13" t="n">
        <v>13</v>
      </c>
      <c r="B22" s="23" t="str">
        <f aca="false">IF('02 월근태집계'!B22="","",'02 월근태집계'!B22)</f>
        <v/>
      </c>
      <c r="C22" s="24"/>
      <c r="D22" s="24"/>
      <c r="E22" s="25" t="n">
        <f aca="false">IF('02 월근태집계'!F22="",0,'02 월근태집계'!F22)</f>
        <v>0</v>
      </c>
      <c r="F22" s="25" t="n">
        <f aca="false">IF('02 월근태집계'!G22="",0,'02 월근태집계'!G22)</f>
        <v>0</v>
      </c>
      <c r="G22" s="25" t="n">
        <f aca="false">IF('02 월근태집계'!H22="",0,'02 월근태집계'!H22)</f>
        <v>0</v>
      </c>
      <c r="H22" s="26" t="n">
        <f aca="false">ROUND(D22*E22*$C$5,0)</f>
        <v>0</v>
      </c>
      <c r="I22" s="26" t="n">
        <f aca="false">ROUND(D22*F22*$C$6,0)</f>
        <v>0</v>
      </c>
      <c r="J22" s="26" t="n">
        <f aca="false">ROUND(D22*G22*$C$7,0)</f>
        <v>0</v>
      </c>
      <c r="K22" s="26" t="n">
        <f aca="false">N(C22)+H22+I22+J22</f>
        <v>0</v>
      </c>
    </row>
    <row r="23" customFormat="false" ht="15" hidden="false" customHeight="false" outlineLevel="0" collapsed="false">
      <c r="A23" s="13" t="n">
        <v>14</v>
      </c>
      <c r="B23" s="23" t="str">
        <f aca="false">IF('02 월근태집계'!B23="","",'02 월근태집계'!B23)</f>
        <v/>
      </c>
      <c r="C23" s="24"/>
      <c r="D23" s="24"/>
      <c r="E23" s="25" t="n">
        <f aca="false">IF('02 월근태집계'!F23="",0,'02 월근태집계'!F23)</f>
        <v>0</v>
      </c>
      <c r="F23" s="25" t="n">
        <f aca="false">IF('02 월근태집계'!G23="",0,'02 월근태집계'!G23)</f>
        <v>0</v>
      </c>
      <c r="G23" s="25" t="n">
        <f aca="false">IF('02 월근태집계'!H23="",0,'02 월근태집계'!H23)</f>
        <v>0</v>
      </c>
      <c r="H23" s="26" t="n">
        <f aca="false">ROUND(D23*E23*$C$5,0)</f>
        <v>0</v>
      </c>
      <c r="I23" s="26" t="n">
        <f aca="false">ROUND(D23*F23*$C$6,0)</f>
        <v>0</v>
      </c>
      <c r="J23" s="26" t="n">
        <f aca="false">ROUND(D23*G23*$C$7,0)</f>
        <v>0</v>
      </c>
      <c r="K23" s="26" t="n">
        <f aca="false">N(C23)+H23+I23+J23</f>
        <v>0</v>
      </c>
    </row>
    <row r="24" customFormat="false" ht="15" hidden="false" customHeight="false" outlineLevel="0" collapsed="false">
      <c r="A24" s="13" t="n">
        <v>15</v>
      </c>
      <c r="B24" s="23" t="str">
        <f aca="false">IF('02 월근태집계'!B24="","",'02 월근태집계'!B24)</f>
        <v/>
      </c>
      <c r="C24" s="24"/>
      <c r="D24" s="24"/>
      <c r="E24" s="25" t="n">
        <f aca="false">IF('02 월근태집계'!F24="",0,'02 월근태집계'!F24)</f>
        <v>0</v>
      </c>
      <c r="F24" s="25" t="n">
        <f aca="false">IF('02 월근태집계'!G24="",0,'02 월근태집계'!G24)</f>
        <v>0</v>
      </c>
      <c r="G24" s="25" t="n">
        <f aca="false">IF('02 월근태집계'!H24="",0,'02 월근태집계'!H24)</f>
        <v>0</v>
      </c>
      <c r="H24" s="26" t="n">
        <f aca="false">ROUND(D24*E24*$C$5,0)</f>
        <v>0</v>
      </c>
      <c r="I24" s="26" t="n">
        <f aca="false">ROUND(D24*F24*$C$6,0)</f>
        <v>0</v>
      </c>
      <c r="J24" s="26" t="n">
        <f aca="false">ROUND(D24*G24*$C$7,0)</f>
        <v>0</v>
      </c>
      <c r="K24" s="26" t="n">
        <f aca="false">N(C24)+H24+I24+J24</f>
        <v>0</v>
      </c>
    </row>
    <row r="25" customFormat="false" ht="15" hidden="false" customHeight="false" outlineLevel="0" collapsed="false">
      <c r="A25" s="13" t="n">
        <v>16</v>
      </c>
      <c r="B25" s="23" t="str">
        <f aca="false">IF('02 월근태집계'!B25="","",'02 월근태집계'!B25)</f>
        <v>합계</v>
      </c>
      <c r="C25" s="24"/>
      <c r="D25" s="24"/>
      <c r="E25" s="25" t="n">
        <f aca="false">IF('02 월근태집계'!F25="",0,'02 월근태집계'!F25)</f>
        <v>0</v>
      </c>
      <c r="F25" s="25" t="n">
        <f aca="false">IF('02 월근태집계'!G25="",0,'02 월근태집계'!G25)</f>
        <v>0</v>
      </c>
      <c r="G25" s="25" t="n">
        <f aca="false">IF('02 월근태집계'!H25="",0,'02 월근태집계'!H25)</f>
        <v>0</v>
      </c>
      <c r="H25" s="26" t="n">
        <f aca="false">ROUND(D25*E25*$C$5,0)</f>
        <v>0</v>
      </c>
      <c r="I25" s="26" t="n">
        <f aca="false">ROUND(D25*F25*$C$6,0)</f>
        <v>0</v>
      </c>
      <c r="J25" s="26" t="n">
        <f aca="false">ROUND(D25*G25*$C$7,0)</f>
        <v>0</v>
      </c>
      <c r="K25" s="26" t="n">
        <f aca="false">N(C25)+H25+I25+J25</f>
        <v>0</v>
      </c>
    </row>
    <row r="26" customFormat="false" ht="15" hidden="false" customHeight="false" outlineLevel="0" collapsed="false">
      <c r="A26" s="13" t="n">
        <v>17</v>
      </c>
      <c r="B26" s="23" t="str">
        <f aca="false">IF('02 월근태집계'!B26="","",'02 월근태집계'!B26)</f>
        <v/>
      </c>
      <c r="C26" s="24"/>
      <c r="D26" s="24"/>
      <c r="E26" s="25" t="n">
        <f aca="false">IF('02 월근태집계'!F26="",0,'02 월근태집계'!F26)</f>
        <v>0</v>
      </c>
      <c r="F26" s="25" t="n">
        <f aca="false">IF('02 월근태집계'!G26="",0,'02 월근태집계'!G26)</f>
        <v>0</v>
      </c>
      <c r="G26" s="25" t="n">
        <f aca="false">IF('02 월근태집계'!H26="",0,'02 월근태집계'!H26)</f>
        <v>0</v>
      </c>
      <c r="H26" s="26" t="n">
        <f aca="false">ROUND(D26*E26*$C$5,0)</f>
        <v>0</v>
      </c>
      <c r="I26" s="26" t="n">
        <f aca="false">ROUND(D26*F26*$C$6,0)</f>
        <v>0</v>
      </c>
      <c r="J26" s="26" t="n">
        <f aca="false">ROUND(D26*G26*$C$7,0)</f>
        <v>0</v>
      </c>
      <c r="K26" s="26" t="n">
        <f aca="false">N(C26)+H26+I26+J26</f>
        <v>0</v>
      </c>
    </row>
    <row r="27" customFormat="false" ht="15" hidden="false" customHeight="false" outlineLevel="0" collapsed="false">
      <c r="A27" s="13" t="n">
        <v>18</v>
      </c>
      <c r="B27" s="23" t="str">
        <f aca="false">IF('02 월근태집계'!B27="","",'02 월근태집계'!B27)</f>
        <v/>
      </c>
      <c r="C27" s="24"/>
      <c r="D27" s="24"/>
      <c r="E27" s="25" t="n">
        <f aca="false">IF('02 월근태집계'!F27="",0,'02 월근태집계'!F27)</f>
        <v>0</v>
      </c>
      <c r="F27" s="25" t="n">
        <f aca="false">IF('02 월근태집계'!G27="",0,'02 월근태집계'!G27)</f>
        <v>0</v>
      </c>
      <c r="G27" s="25" t="n">
        <f aca="false">IF('02 월근태집계'!H27="",0,'02 월근태집계'!H27)</f>
        <v>0</v>
      </c>
      <c r="H27" s="26" t="n">
        <f aca="false">ROUND(D27*E27*$C$5,0)</f>
        <v>0</v>
      </c>
      <c r="I27" s="26" t="n">
        <f aca="false">ROUND(D27*F27*$C$6,0)</f>
        <v>0</v>
      </c>
      <c r="J27" s="26" t="n">
        <f aca="false">ROUND(D27*G27*$C$7,0)</f>
        <v>0</v>
      </c>
      <c r="K27" s="26" t="n">
        <f aca="false">N(C27)+H27+I27+J27</f>
        <v>0</v>
      </c>
    </row>
    <row r="28" customFormat="false" ht="15" hidden="false" customHeight="false" outlineLevel="0" collapsed="false">
      <c r="A28" s="13" t="n">
        <v>19</v>
      </c>
      <c r="B28" s="23" t="str">
        <f aca="false">IF('02 월근태집계'!B28="","",'02 월근태집계'!B28)</f>
        <v/>
      </c>
      <c r="C28" s="24"/>
      <c r="D28" s="24"/>
      <c r="E28" s="25" t="n">
        <f aca="false">IF('02 월근태집계'!F28="",0,'02 월근태집계'!F28)</f>
        <v>0</v>
      </c>
      <c r="F28" s="25" t="n">
        <f aca="false">IF('02 월근태집계'!G28="",0,'02 월근태집계'!G28)</f>
        <v>0</v>
      </c>
      <c r="G28" s="25" t="n">
        <f aca="false">IF('02 월근태집계'!H28="",0,'02 월근태집계'!H28)</f>
        <v>0</v>
      </c>
      <c r="H28" s="26" t="n">
        <f aca="false">ROUND(D28*E28*$C$5,0)</f>
        <v>0</v>
      </c>
      <c r="I28" s="26" t="n">
        <f aca="false">ROUND(D28*F28*$C$6,0)</f>
        <v>0</v>
      </c>
      <c r="J28" s="26" t="n">
        <f aca="false">ROUND(D28*G28*$C$7,0)</f>
        <v>0</v>
      </c>
      <c r="K28" s="26" t="n">
        <f aca="false">N(C28)+H28+I28+J28</f>
        <v>0</v>
      </c>
    </row>
    <row r="29" customFormat="false" ht="15" hidden="false" customHeight="false" outlineLevel="0" collapsed="false">
      <c r="A29" s="13" t="n">
        <v>20</v>
      </c>
      <c r="B29" s="23" t="str">
        <f aca="false">IF('02 월근태집계'!B29="","",'02 월근태집계'!B29)</f>
        <v/>
      </c>
      <c r="C29" s="24"/>
      <c r="D29" s="24"/>
      <c r="E29" s="25" t="n">
        <f aca="false">IF('02 월근태집계'!F29="",0,'02 월근태집계'!F29)</f>
        <v>0</v>
      </c>
      <c r="F29" s="25" t="n">
        <f aca="false">IF('02 월근태집계'!G29="",0,'02 월근태집계'!G29)</f>
        <v>0</v>
      </c>
      <c r="G29" s="25" t="n">
        <f aca="false">IF('02 월근태집계'!H29="",0,'02 월근태집계'!H29)</f>
        <v>0</v>
      </c>
      <c r="H29" s="26" t="n">
        <f aca="false">ROUND(D29*E29*$C$5,0)</f>
        <v>0</v>
      </c>
      <c r="I29" s="26" t="n">
        <f aca="false">ROUND(D29*F29*$C$6,0)</f>
        <v>0</v>
      </c>
      <c r="J29" s="26" t="n">
        <f aca="false">ROUND(D29*G29*$C$7,0)</f>
        <v>0</v>
      </c>
      <c r="K29" s="26" t="n">
        <f aca="false">N(C29)+H29+I29+J29</f>
        <v>0</v>
      </c>
    </row>
    <row r="30" customFormat="false" ht="15" hidden="false" customHeight="false" outlineLevel="0" collapsed="false">
      <c r="B30" s="6" t="s">
        <v>80</v>
      </c>
      <c r="K30" s="27" t="n">
        <f aca="false">SUM(K10:K29)</f>
        <v>0</v>
      </c>
    </row>
    <row r="32" customFormat="false" ht="470.85" hidden="false" customHeight="false" outlineLevel="0" collapsed="false">
      <c r="A32" s="20" t="s">
        <v>105</v>
      </c>
    </row>
    <row r="34" customFormat="false" ht="15" hidden="false" customHeight="false" outlineLevel="0" collapsed="false">
      <c r="A34" s="2" t="s">
        <v>106</v>
      </c>
    </row>
    <row r="35" customFormat="false" ht="15" hidden="false" customHeight="false" outlineLevel="0" collapsed="false">
      <c r="A35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32"/>
  </cols>
  <sheetData>
    <row r="1" customFormat="false" ht="19.7" hidden="false" customHeight="false" outlineLevel="0" collapsed="false">
      <c r="A1" s="1" t="s">
        <v>107</v>
      </c>
    </row>
    <row r="2" customFormat="false" ht="15" hidden="false" customHeight="false" outlineLevel="0" collapsed="false">
      <c r="A2" s="2" t="s">
        <v>108</v>
      </c>
    </row>
    <row r="4" customFormat="false" ht="15" hidden="false" customHeight="false" outlineLevel="0" collapsed="false">
      <c r="A4" s="11" t="s">
        <v>70</v>
      </c>
      <c r="B4" s="12" t="s">
        <v>86</v>
      </c>
      <c r="C4" s="12" t="s">
        <v>109</v>
      </c>
      <c r="D4" s="12" t="s">
        <v>110</v>
      </c>
      <c r="E4" s="12" t="s">
        <v>111</v>
      </c>
      <c r="F4" s="12" t="s">
        <v>112</v>
      </c>
      <c r="G4" s="12" t="s">
        <v>113</v>
      </c>
    </row>
    <row r="5" customFormat="false" ht="15" hidden="false" customHeight="false" outlineLevel="0" collapsed="false">
      <c r="A5" s="13" t="n">
        <v>1</v>
      </c>
      <c r="B5" s="18"/>
      <c r="C5" s="16"/>
      <c r="D5" s="24"/>
      <c r="E5" s="13" t="str">
        <f aca="false">IF(C5="","",IF(C5&gt;=15,"대상","비대상"))</f>
        <v/>
      </c>
      <c r="F5" s="17" t="n">
        <f aca="false">IF(E5="대상",ROUND(MIN(C5,40)/5,2),0)</f>
        <v>0</v>
      </c>
      <c r="G5" s="26" t="n">
        <f aca="false">ROUND(F5*N(D5),0)</f>
        <v>0</v>
      </c>
    </row>
    <row r="6" customFormat="false" ht="15" hidden="false" customHeight="false" outlineLevel="0" collapsed="false">
      <c r="A6" s="13" t="n">
        <v>2</v>
      </c>
      <c r="B6" s="18"/>
      <c r="C6" s="16"/>
      <c r="D6" s="24"/>
      <c r="E6" s="13" t="str">
        <f aca="false">IF(C6="","",IF(C6&gt;=15,"대상","비대상"))</f>
        <v/>
      </c>
      <c r="F6" s="17" t="n">
        <f aca="false">IF(E6="대상",ROUND(MIN(C6,40)/5,2),0)</f>
        <v>0</v>
      </c>
      <c r="G6" s="26" t="n">
        <f aca="false">ROUND(F6*N(D6),0)</f>
        <v>0</v>
      </c>
    </row>
    <row r="7" customFormat="false" ht="15" hidden="false" customHeight="false" outlineLevel="0" collapsed="false">
      <c r="A7" s="13" t="n">
        <v>3</v>
      </c>
      <c r="B7" s="18"/>
      <c r="C7" s="16"/>
      <c r="D7" s="24"/>
      <c r="E7" s="13" t="str">
        <f aca="false">IF(C7="","",IF(C7&gt;=15,"대상","비대상"))</f>
        <v/>
      </c>
      <c r="F7" s="17" t="n">
        <f aca="false">IF(E7="대상",ROUND(MIN(C7,40)/5,2),0)</f>
        <v>0</v>
      </c>
      <c r="G7" s="26" t="n">
        <f aca="false">ROUND(F7*N(D7),0)</f>
        <v>0</v>
      </c>
    </row>
    <row r="8" customFormat="false" ht="15" hidden="false" customHeight="false" outlineLevel="0" collapsed="false">
      <c r="A8" s="13" t="n">
        <v>4</v>
      </c>
      <c r="B8" s="18"/>
      <c r="C8" s="16"/>
      <c r="D8" s="24"/>
      <c r="E8" s="13" t="str">
        <f aca="false">IF(C8="","",IF(C8&gt;=15,"대상","비대상"))</f>
        <v/>
      </c>
      <c r="F8" s="17" t="n">
        <f aca="false">IF(E8="대상",ROUND(MIN(C8,40)/5,2),0)</f>
        <v>0</v>
      </c>
      <c r="G8" s="26" t="n">
        <f aca="false">ROUND(F8*N(D8),0)</f>
        <v>0</v>
      </c>
    </row>
    <row r="9" customFormat="false" ht="15" hidden="false" customHeight="false" outlineLevel="0" collapsed="false">
      <c r="A9" s="13" t="n">
        <v>5</v>
      </c>
      <c r="B9" s="18"/>
      <c r="C9" s="16"/>
      <c r="D9" s="24"/>
      <c r="E9" s="13" t="str">
        <f aca="false">IF(C9="","",IF(C9&gt;=15,"대상","비대상"))</f>
        <v/>
      </c>
      <c r="F9" s="17" t="n">
        <f aca="false">IF(E9="대상",ROUND(MIN(C9,40)/5,2),0)</f>
        <v>0</v>
      </c>
      <c r="G9" s="26" t="n">
        <f aca="false">ROUND(F9*N(D9),0)</f>
        <v>0</v>
      </c>
    </row>
    <row r="10" customFormat="false" ht="15" hidden="false" customHeight="false" outlineLevel="0" collapsed="false">
      <c r="A10" s="13" t="n">
        <v>6</v>
      </c>
      <c r="B10" s="18"/>
      <c r="C10" s="16"/>
      <c r="D10" s="24"/>
      <c r="E10" s="13" t="str">
        <f aca="false">IF(C10="","",IF(C10&gt;=15,"대상","비대상"))</f>
        <v/>
      </c>
      <c r="F10" s="17" t="n">
        <f aca="false">IF(E10="대상",ROUND(MIN(C10,40)/5,2),0)</f>
        <v>0</v>
      </c>
      <c r="G10" s="26" t="n">
        <f aca="false">ROUND(F10*N(D10),0)</f>
        <v>0</v>
      </c>
    </row>
    <row r="11" customFormat="false" ht="15" hidden="false" customHeight="false" outlineLevel="0" collapsed="false">
      <c r="A11" s="13" t="n">
        <v>7</v>
      </c>
      <c r="B11" s="18"/>
      <c r="C11" s="16"/>
      <c r="D11" s="24"/>
      <c r="E11" s="13" t="str">
        <f aca="false">IF(C11="","",IF(C11&gt;=15,"대상","비대상"))</f>
        <v/>
      </c>
      <c r="F11" s="17" t="n">
        <f aca="false">IF(E11="대상",ROUND(MIN(C11,40)/5,2),0)</f>
        <v>0</v>
      </c>
      <c r="G11" s="26" t="n">
        <f aca="false">ROUND(F11*N(D11),0)</f>
        <v>0</v>
      </c>
    </row>
    <row r="12" customFormat="false" ht="15" hidden="false" customHeight="false" outlineLevel="0" collapsed="false">
      <c r="A12" s="13" t="n">
        <v>8</v>
      </c>
      <c r="B12" s="18"/>
      <c r="C12" s="16"/>
      <c r="D12" s="24"/>
      <c r="E12" s="13" t="str">
        <f aca="false">IF(C12="","",IF(C12&gt;=15,"대상","비대상"))</f>
        <v/>
      </c>
      <c r="F12" s="17" t="n">
        <f aca="false">IF(E12="대상",ROUND(MIN(C12,40)/5,2),0)</f>
        <v>0</v>
      </c>
      <c r="G12" s="26" t="n">
        <f aca="false">ROUND(F12*N(D12),0)</f>
        <v>0</v>
      </c>
    </row>
    <row r="13" customFormat="false" ht="15" hidden="false" customHeight="false" outlineLevel="0" collapsed="false">
      <c r="A13" s="13" t="n">
        <v>9</v>
      </c>
      <c r="B13" s="18"/>
      <c r="C13" s="16"/>
      <c r="D13" s="24"/>
      <c r="E13" s="13" t="str">
        <f aca="false">IF(C13="","",IF(C13&gt;=15,"대상","비대상"))</f>
        <v/>
      </c>
      <c r="F13" s="17" t="n">
        <f aca="false">IF(E13="대상",ROUND(MIN(C13,40)/5,2),0)</f>
        <v>0</v>
      </c>
      <c r="G13" s="26" t="n">
        <f aca="false">ROUND(F13*N(D13),0)</f>
        <v>0</v>
      </c>
    </row>
    <row r="14" customFormat="false" ht="15" hidden="false" customHeight="false" outlineLevel="0" collapsed="false">
      <c r="A14" s="13" t="n">
        <v>10</v>
      </c>
      <c r="B14" s="18"/>
      <c r="C14" s="16"/>
      <c r="D14" s="24"/>
      <c r="E14" s="13" t="str">
        <f aca="false">IF(C14="","",IF(C14&gt;=15,"대상","비대상"))</f>
        <v/>
      </c>
      <c r="F14" s="17" t="n">
        <f aca="false">IF(E14="대상",ROUND(MIN(C14,40)/5,2),0)</f>
        <v>0</v>
      </c>
      <c r="G14" s="26" t="n">
        <f aca="false">ROUND(F14*N(D14),0)</f>
        <v>0</v>
      </c>
    </row>
    <row r="15" customFormat="false" ht="15" hidden="false" customHeight="false" outlineLevel="0" collapsed="false">
      <c r="A15" s="13" t="n">
        <v>11</v>
      </c>
      <c r="B15" s="18"/>
      <c r="C15" s="16"/>
      <c r="D15" s="24"/>
      <c r="E15" s="13" t="str">
        <f aca="false">IF(C15="","",IF(C15&gt;=15,"대상","비대상"))</f>
        <v/>
      </c>
      <c r="F15" s="17" t="n">
        <f aca="false">IF(E15="대상",ROUND(MIN(C15,40)/5,2),0)</f>
        <v>0</v>
      </c>
      <c r="G15" s="26" t="n">
        <f aca="false">ROUND(F15*N(D15),0)</f>
        <v>0</v>
      </c>
    </row>
    <row r="16" customFormat="false" ht="15" hidden="false" customHeight="false" outlineLevel="0" collapsed="false">
      <c r="A16" s="13" t="n">
        <v>12</v>
      </c>
      <c r="B16" s="18"/>
      <c r="C16" s="16"/>
      <c r="D16" s="24"/>
      <c r="E16" s="13" t="str">
        <f aca="false">IF(C16="","",IF(C16&gt;=15,"대상","비대상"))</f>
        <v/>
      </c>
      <c r="F16" s="17" t="n">
        <f aca="false">IF(E16="대상",ROUND(MIN(C16,40)/5,2),0)</f>
        <v>0</v>
      </c>
      <c r="G16" s="26" t="n">
        <f aca="false">ROUND(F16*N(D16),0)</f>
        <v>0</v>
      </c>
    </row>
    <row r="17" customFormat="false" ht="15" hidden="false" customHeight="false" outlineLevel="0" collapsed="false">
      <c r="A17" s="13" t="n">
        <v>13</v>
      </c>
      <c r="B17" s="18"/>
      <c r="C17" s="16"/>
      <c r="D17" s="24"/>
      <c r="E17" s="13" t="str">
        <f aca="false">IF(C17="","",IF(C17&gt;=15,"대상","비대상"))</f>
        <v/>
      </c>
      <c r="F17" s="17" t="n">
        <f aca="false">IF(E17="대상",ROUND(MIN(C17,40)/5,2),0)</f>
        <v>0</v>
      </c>
      <c r="G17" s="26" t="n">
        <f aca="false">ROUND(F17*N(D17),0)</f>
        <v>0</v>
      </c>
    </row>
    <row r="18" customFormat="false" ht="15" hidden="false" customHeight="false" outlineLevel="0" collapsed="false">
      <c r="A18" s="13" t="n">
        <v>14</v>
      </c>
      <c r="B18" s="18"/>
      <c r="C18" s="16"/>
      <c r="D18" s="24"/>
      <c r="E18" s="13" t="str">
        <f aca="false">IF(C18="","",IF(C18&gt;=15,"대상","비대상"))</f>
        <v/>
      </c>
      <c r="F18" s="17" t="n">
        <f aca="false">IF(E18="대상",ROUND(MIN(C18,40)/5,2),0)</f>
        <v>0</v>
      </c>
      <c r="G18" s="26" t="n">
        <f aca="false">ROUND(F18*N(D18),0)</f>
        <v>0</v>
      </c>
    </row>
    <row r="19" customFormat="false" ht="15" hidden="false" customHeight="false" outlineLevel="0" collapsed="false">
      <c r="A19" s="13" t="n">
        <v>15</v>
      </c>
      <c r="B19" s="18"/>
      <c r="C19" s="16"/>
      <c r="D19" s="24"/>
      <c r="E19" s="13" t="str">
        <f aca="false">IF(C19="","",IF(C19&gt;=15,"대상","비대상"))</f>
        <v/>
      </c>
      <c r="F19" s="17" t="n">
        <f aca="false">IF(E19="대상",ROUND(MIN(C19,40)/5,2),0)</f>
        <v>0</v>
      </c>
      <c r="G19" s="26" t="n">
        <f aca="false">ROUND(F19*N(D19),0)</f>
        <v>0</v>
      </c>
    </row>
    <row r="20" customFormat="false" ht="15" hidden="false" customHeight="false" outlineLevel="0" collapsed="false">
      <c r="B20" s="6" t="s">
        <v>80</v>
      </c>
      <c r="G20" s="27" t="n">
        <f aca="false">SUM(G5:G19)</f>
        <v>0</v>
      </c>
    </row>
    <row r="22" customFormat="false" ht="417.9" hidden="false" customHeight="false" outlineLevel="0" collapsed="false">
      <c r="A22" s="20" t="s">
        <v>114</v>
      </c>
    </row>
    <row r="23" customFormat="false" ht="229.85" hidden="false" customHeight="false" outlineLevel="0" collapsed="false">
      <c r="A23" s="20" t="s">
        <v>115</v>
      </c>
    </row>
    <row r="25" customFormat="false" ht="15" hidden="false" customHeight="false" outlineLevel="0" collapsed="false">
      <c r="A25" s="2" t="s">
        <v>116</v>
      </c>
    </row>
    <row r="26" customFormat="false" ht="15" hidden="false" customHeight="false" outlineLevel="0" collapsed="false">
      <c r="A26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8" min="4" style="0" width="12"/>
    <col collapsed="false" customWidth="true" hidden="false" outlineLevel="0" max="9" min="9" style="0" width="30"/>
  </cols>
  <sheetData>
    <row r="1" customFormat="false" ht="23.85" hidden="false" customHeight="false" outlineLevel="0" collapsed="false">
      <c r="A1" s="1" t="s">
        <v>117</v>
      </c>
    </row>
    <row r="2" customFormat="false" ht="15" hidden="false" customHeight="false" outlineLevel="0" collapsed="false">
      <c r="A2" s="2" t="s">
        <v>118</v>
      </c>
    </row>
    <row r="4" customFormat="false" ht="15" hidden="false" customHeight="false" outlineLevel="0" collapsed="false">
      <c r="A4" s="11" t="s">
        <v>70</v>
      </c>
      <c r="B4" s="12" t="s">
        <v>86</v>
      </c>
      <c r="C4" s="12" t="s">
        <v>119</v>
      </c>
      <c r="D4" s="12" t="s">
        <v>120</v>
      </c>
      <c r="E4" s="12" t="s">
        <v>121</v>
      </c>
      <c r="F4" s="12" t="s">
        <v>122</v>
      </c>
      <c r="G4" s="12" t="s">
        <v>123</v>
      </c>
      <c r="H4" s="12" t="s">
        <v>124</v>
      </c>
      <c r="I4" s="12" t="s">
        <v>79</v>
      </c>
    </row>
    <row r="5" customFormat="false" ht="15" hidden="false" customHeight="false" outlineLevel="0" collapsed="false">
      <c r="A5" s="13" t="n">
        <v>1</v>
      </c>
      <c r="B5" s="18"/>
      <c r="C5" s="14"/>
      <c r="D5" s="17" t="str">
        <f aca="true">IF(C5="","",ROUNDDOWN((TODAY()-C5)/365,0))</f>
        <v/>
      </c>
      <c r="E5" s="17" t="str">
        <f aca="true">IF(D5="","",IF(D5&lt;1,ROUNDDOWN((TODAY()-C5)/30,0),MIN(25,15+ROUNDDOWN((D5-1)/2,0))))</f>
        <v/>
      </c>
      <c r="F5" s="16"/>
      <c r="G5" s="17" t="str">
        <f aca="false">IF(E5="","",E5-N(F5))</f>
        <v/>
      </c>
      <c r="H5" s="13" t="str">
        <f aca="false">IF(G5="","",IF(G5&gt;0,"O",""))</f>
        <v/>
      </c>
      <c r="I5" s="18"/>
    </row>
    <row r="6" customFormat="false" ht="15" hidden="false" customHeight="false" outlineLevel="0" collapsed="false">
      <c r="A6" s="13" t="n">
        <v>2</v>
      </c>
      <c r="B6" s="18"/>
      <c r="C6" s="14"/>
      <c r="D6" s="17" t="str">
        <f aca="true">IF(C6="","",ROUNDDOWN((TODAY()-C6)/365,0))</f>
        <v/>
      </c>
      <c r="E6" s="17" t="str">
        <f aca="true">IF(D6="","",IF(D6&lt;1,ROUNDDOWN((TODAY()-C6)/30,0),MIN(25,15+ROUNDDOWN((D6-1)/2,0))))</f>
        <v/>
      </c>
      <c r="F6" s="16"/>
      <c r="G6" s="17" t="str">
        <f aca="false">IF(E6="","",E6-N(F6))</f>
        <v/>
      </c>
      <c r="H6" s="13" t="str">
        <f aca="false">IF(G6="","",IF(G6&gt;0,"O",""))</f>
        <v/>
      </c>
      <c r="I6" s="18"/>
    </row>
    <row r="7" customFormat="false" ht="15" hidden="false" customHeight="false" outlineLevel="0" collapsed="false">
      <c r="A7" s="13" t="n">
        <v>3</v>
      </c>
      <c r="B7" s="18"/>
      <c r="C7" s="14"/>
      <c r="D7" s="17" t="str">
        <f aca="true">IF(C7="","",ROUNDDOWN((TODAY()-C7)/365,0))</f>
        <v/>
      </c>
      <c r="E7" s="17" t="str">
        <f aca="true">IF(D7="","",IF(D7&lt;1,ROUNDDOWN((TODAY()-C7)/30,0),MIN(25,15+ROUNDDOWN((D7-1)/2,0))))</f>
        <v/>
      </c>
      <c r="F7" s="16"/>
      <c r="G7" s="17" t="str">
        <f aca="false">IF(E7="","",E7-N(F7))</f>
        <v/>
      </c>
      <c r="H7" s="13" t="str">
        <f aca="false">IF(G7="","",IF(G7&gt;0,"O",""))</f>
        <v/>
      </c>
      <c r="I7" s="18"/>
    </row>
    <row r="8" customFormat="false" ht="15" hidden="false" customHeight="false" outlineLevel="0" collapsed="false">
      <c r="A8" s="13" t="n">
        <v>4</v>
      </c>
      <c r="B8" s="18"/>
      <c r="C8" s="14"/>
      <c r="D8" s="17" t="str">
        <f aca="true">IF(C8="","",ROUNDDOWN((TODAY()-C8)/365,0))</f>
        <v/>
      </c>
      <c r="E8" s="17" t="str">
        <f aca="true">IF(D8="","",IF(D8&lt;1,ROUNDDOWN((TODAY()-C8)/30,0),MIN(25,15+ROUNDDOWN((D8-1)/2,0))))</f>
        <v/>
      </c>
      <c r="F8" s="16"/>
      <c r="G8" s="17" t="str">
        <f aca="false">IF(E8="","",E8-N(F8))</f>
        <v/>
      </c>
      <c r="H8" s="13" t="str">
        <f aca="false">IF(G8="","",IF(G8&gt;0,"O",""))</f>
        <v/>
      </c>
      <c r="I8" s="18"/>
    </row>
    <row r="9" customFormat="false" ht="15" hidden="false" customHeight="false" outlineLevel="0" collapsed="false">
      <c r="A9" s="13" t="n">
        <v>5</v>
      </c>
      <c r="B9" s="18"/>
      <c r="C9" s="14"/>
      <c r="D9" s="17" t="str">
        <f aca="true">IF(C9="","",ROUNDDOWN((TODAY()-C9)/365,0))</f>
        <v/>
      </c>
      <c r="E9" s="17" t="str">
        <f aca="true">IF(D9="","",IF(D9&lt;1,ROUNDDOWN((TODAY()-C9)/30,0),MIN(25,15+ROUNDDOWN((D9-1)/2,0))))</f>
        <v/>
      </c>
      <c r="F9" s="16"/>
      <c r="G9" s="17" t="str">
        <f aca="false">IF(E9="","",E9-N(F9))</f>
        <v/>
      </c>
      <c r="H9" s="13" t="str">
        <f aca="false">IF(G9="","",IF(G9&gt;0,"O",""))</f>
        <v/>
      </c>
      <c r="I9" s="18"/>
    </row>
    <row r="10" customFormat="false" ht="15" hidden="false" customHeight="false" outlineLevel="0" collapsed="false">
      <c r="A10" s="13" t="n">
        <v>6</v>
      </c>
      <c r="B10" s="18"/>
      <c r="C10" s="14"/>
      <c r="D10" s="17" t="str">
        <f aca="true">IF(C10="","",ROUNDDOWN((TODAY()-C10)/365,0))</f>
        <v/>
      </c>
      <c r="E10" s="17" t="str">
        <f aca="true">IF(D10="","",IF(D10&lt;1,ROUNDDOWN((TODAY()-C10)/30,0),MIN(25,15+ROUNDDOWN((D10-1)/2,0))))</f>
        <v/>
      </c>
      <c r="F10" s="16"/>
      <c r="G10" s="17" t="str">
        <f aca="false">IF(E10="","",E10-N(F10))</f>
        <v/>
      </c>
      <c r="H10" s="13" t="str">
        <f aca="false">IF(G10="","",IF(G10&gt;0,"O",""))</f>
        <v/>
      </c>
      <c r="I10" s="18"/>
    </row>
    <row r="11" customFormat="false" ht="15" hidden="false" customHeight="false" outlineLevel="0" collapsed="false">
      <c r="A11" s="13" t="n">
        <v>7</v>
      </c>
      <c r="B11" s="18"/>
      <c r="C11" s="14"/>
      <c r="D11" s="17" t="str">
        <f aca="true">IF(C11="","",ROUNDDOWN((TODAY()-C11)/365,0))</f>
        <v/>
      </c>
      <c r="E11" s="17" t="str">
        <f aca="true">IF(D11="","",IF(D11&lt;1,ROUNDDOWN((TODAY()-C11)/30,0),MIN(25,15+ROUNDDOWN((D11-1)/2,0))))</f>
        <v/>
      </c>
      <c r="F11" s="16"/>
      <c r="G11" s="17" t="str">
        <f aca="false">IF(E11="","",E11-N(F11))</f>
        <v/>
      </c>
      <c r="H11" s="13" t="str">
        <f aca="false">IF(G11="","",IF(G11&gt;0,"O",""))</f>
        <v/>
      </c>
      <c r="I11" s="18"/>
    </row>
    <row r="12" customFormat="false" ht="15" hidden="false" customHeight="false" outlineLevel="0" collapsed="false">
      <c r="A12" s="13" t="n">
        <v>8</v>
      </c>
      <c r="B12" s="18"/>
      <c r="C12" s="14"/>
      <c r="D12" s="17" t="str">
        <f aca="true">IF(C12="","",ROUNDDOWN((TODAY()-C12)/365,0))</f>
        <v/>
      </c>
      <c r="E12" s="17" t="str">
        <f aca="true">IF(D12="","",IF(D12&lt;1,ROUNDDOWN((TODAY()-C12)/30,0),MIN(25,15+ROUNDDOWN((D12-1)/2,0))))</f>
        <v/>
      </c>
      <c r="F12" s="16"/>
      <c r="G12" s="17" t="str">
        <f aca="false">IF(E12="","",E12-N(F12))</f>
        <v/>
      </c>
      <c r="H12" s="13" t="str">
        <f aca="false">IF(G12="","",IF(G12&gt;0,"O",""))</f>
        <v/>
      </c>
      <c r="I12" s="18"/>
    </row>
    <row r="13" customFormat="false" ht="15" hidden="false" customHeight="false" outlineLevel="0" collapsed="false">
      <c r="A13" s="13" t="n">
        <v>9</v>
      </c>
      <c r="B13" s="18"/>
      <c r="C13" s="14"/>
      <c r="D13" s="17" t="str">
        <f aca="true">IF(C13="","",ROUNDDOWN((TODAY()-C13)/365,0))</f>
        <v/>
      </c>
      <c r="E13" s="17" t="str">
        <f aca="true">IF(D13="","",IF(D13&lt;1,ROUNDDOWN((TODAY()-C13)/30,0),MIN(25,15+ROUNDDOWN((D13-1)/2,0))))</f>
        <v/>
      </c>
      <c r="F13" s="16"/>
      <c r="G13" s="17" t="str">
        <f aca="false">IF(E13="","",E13-N(F13))</f>
        <v/>
      </c>
      <c r="H13" s="13" t="str">
        <f aca="false">IF(G13="","",IF(G13&gt;0,"O",""))</f>
        <v/>
      </c>
      <c r="I13" s="18"/>
    </row>
    <row r="14" customFormat="false" ht="15" hidden="false" customHeight="false" outlineLevel="0" collapsed="false">
      <c r="A14" s="13" t="n">
        <v>10</v>
      </c>
      <c r="B14" s="18"/>
      <c r="C14" s="14"/>
      <c r="D14" s="17" t="str">
        <f aca="true">IF(C14="","",ROUNDDOWN((TODAY()-C14)/365,0))</f>
        <v/>
      </c>
      <c r="E14" s="17" t="str">
        <f aca="true">IF(D14="","",IF(D14&lt;1,ROUNDDOWN((TODAY()-C14)/30,0),MIN(25,15+ROUNDDOWN((D14-1)/2,0))))</f>
        <v/>
      </c>
      <c r="F14" s="16"/>
      <c r="G14" s="17" t="str">
        <f aca="false">IF(E14="","",E14-N(F14))</f>
        <v/>
      </c>
      <c r="H14" s="13" t="str">
        <f aca="false">IF(G14="","",IF(G14&gt;0,"O",""))</f>
        <v/>
      </c>
      <c r="I14" s="18"/>
    </row>
    <row r="15" customFormat="false" ht="15" hidden="false" customHeight="false" outlineLevel="0" collapsed="false">
      <c r="A15" s="13" t="n">
        <v>11</v>
      </c>
      <c r="B15" s="18"/>
      <c r="C15" s="14"/>
      <c r="D15" s="17" t="str">
        <f aca="true">IF(C15="","",ROUNDDOWN((TODAY()-C15)/365,0))</f>
        <v/>
      </c>
      <c r="E15" s="17" t="str">
        <f aca="true">IF(D15="","",IF(D15&lt;1,ROUNDDOWN((TODAY()-C15)/30,0),MIN(25,15+ROUNDDOWN((D15-1)/2,0))))</f>
        <v/>
      </c>
      <c r="F15" s="16"/>
      <c r="G15" s="17" t="str">
        <f aca="false">IF(E15="","",E15-N(F15))</f>
        <v/>
      </c>
      <c r="H15" s="13" t="str">
        <f aca="false">IF(G15="","",IF(G15&gt;0,"O",""))</f>
        <v/>
      </c>
      <c r="I15" s="18"/>
    </row>
    <row r="16" customFormat="false" ht="15" hidden="false" customHeight="false" outlineLevel="0" collapsed="false">
      <c r="A16" s="13" t="n">
        <v>12</v>
      </c>
      <c r="B16" s="18"/>
      <c r="C16" s="14"/>
      <c r="D16" s="17" t="str">
        <f aca="true">IF(C16="","",ROUNDDOWN((TODAY()-C16)/365,0))</f>
        <v/>
      </c>
      <c r="E16" s="17" t="str">
        <f aca="true">IF(D16="","",IF(D16&lt;1,ROUNDDOWN((TODAY()-C16)/30,0),MIN(25,15+ROUNDDOWN((D16-1)/2,0))))</f>
        <v/>
      </c>
      <c r="F16" s="16"/>
      <c r="G16" s="17" t="str">
        <f aca="false">IF(E16="","",E16-N(F16))</f>
        <v/>
      </c>
      <c r="H16" s="13" t="str">
        <f aca="false">IF(G16="","",IF(G16&gt;0,"O",""))</f>
        <v/>
      </c>
      <c r="I16" s="18"/>
    </row>
    <row r="17" customFormat="false" ht="15" hidden="false" customHeight="false" outlineLevel="0" collapsed="false">
      <c r="A17" s="13" t="n">
        <v>13</v>
      </c>
      <c r="B17" s="18"/>
      <c r="C17" s="14"/>
      <c r="D17" s="17" t="str">
        <f aca="true">IF(C17="","",ROUNDDOWN((TODAY()-C17)/365,0))</f>
        <v/>
      </c>
      <c r="E17" s="17" t="str">
        <f aca="true">IF(D17="","",IF(D17&lt;1,ROUNDDOWN((TODAY()-C17)/30,0),MIN(25,15+ROUNDDOWN((D17-1)/2,0))))</f>
        <v/>
      </c>
      <c r="F17" s="16"/>
      <c r="G17" s="17" t="str">
        <f aca="false">IF(E17="","",E17-N(F17))</f>
        <v/>
      </c>
      <c r="H17" s="13" t="str">
        <f aca="false">IF(G17="","",IF(G17&gt;0,"O",""))</f>
        <v/>
      </c>
      <c r="I17" s="18"/>
    </row>
    <row r="18" customFormat="false" ht="15" hidden="false" customHeight="false" outlineLevel="0" collapsed="false">
      <c r="A18" s="13" t="n">
        <v>14</v>
      </c>
      <c r="B18" s="18"/>
      <c r="C18" s="14"/>
      <c r="D18" s="17" t="str">
        <f aca="true">IF(C18="","",ROUNDDOWN((TODAY()-C18)/365,0))</f>
        <v/>
      </c>
      <c r="E18" s="17" t="str">
        <f aca="true">IF(D18="","",IF(D18&lt;1,ROUNDDOWN((TODAY()-C18)/30,0),MIN(25,15+ROUNDDOWN((D18-1)/2,0))))</f>
        <v/>
      </c>
      <c r="F18" s="16"/>
      <c r="G18" s="17" t="str">
        <f aca="false">IF(E18="","",E18-N(F18))</f>
        <v/>
      </c>
      <c r="H18" s="13" t="str">
        <f aca="false">IF(G18="","",IF(G18&gt;0,"O",""))</f>
        <v/>
      </c>
      <c r="I18" s="18"/>
    </row>
    <row r="19" customFormat="false" ht="15" hidden="false" customHeight="false" outlineLevel="0" collapsed="false">
      <c r="A19" s="13" t="n">
        <v>15</v>
      </c>
      <c r="B19" s="18"/>
      <c r="C19" s="14"/>
      <c r="D19" s="17" t="str">
        <f aca="true">IF(C19="","",ROUNDDOWN((TODAY()-C19)/365,0))</f>
        <v/>
      </c>
      <c r="E19" s="17" t="str">
        <f aca="true">IF(D19="","",IF(D19&lt;1,ROUNDDOWN((TODAY()-C19)/30,0),MIN(25,15+ROUNDDOWN((D19-1)/2,0))))</f>
        <v/>
      </c>
      <c r="F19" s="16"/>
      <c r="G19" s="17" t="str">
        <f aca="false">IF(E19="","",E19-N(F19))</f>
        <v/>
      </c>
      <c r="H19" s="13" t="str">
        <f aca="false">IF(G19="","",IF(G19&gt;0,"O",""))</f>
        <v/>
      </c>
      <c r="I19" s="18"/>
    </row>
    <row r="20" customFormat="false" ht="15" hidden="false" customHeight="false" outlineLevel="0" collapsed="false">
      <c r="A20" s="13" t="n">
        <v>16</v>
      </c>
      <c r="B20" s="18"/>
      <c r="C20" s="14"/>
      <c r="D20" s="17" t="str">
        <f aca="true">IF(C20="","",ROUNDDOWN((TODAY()-C20)/365,0))</f>
        <v/>
      </c>
      <c r="E20" s="17" t="str">
        <f aca="true">IF(D20="","",IF(D20&lt;1,ROUNDDOWN((TODAY()-C20)/30,0),MIN(25,15+ROUNDDOWN((D20-1)/2,0))))</f>
        <v/>
      </c>
      <c r="F20" s="16"/>
      <c r="G20" s="17" t="str">
        <f aca="false">IF(E20="","",E20-N(F20))</f>
        <v/>
      </c>
      <c r="H20" s="13" t="str">
        <f aca="false">IF(G20="","",IF(G20&gt;0,"O",""))</f>
        <v/>
      </c>
      <c r="I20" s="18"/>
    </row>
    <row r="21" customFormat="false" ht="15" hidden="false" customHeight="false" outlineLevel="0" collapsed="false">
      <c r="A21" s="13" t="n">
        <v>17</v>
      </c>
      <c r="B21" s="18"/>
      <c r="C21" s="14"/>
      <c r="D21" s="17" t="str">
        <f aca="true">IF(C21="","",ROUNDDOWN((TODAY()-C21)/365,0))</f>
        <v/>
      </c>
      <c r="E21" s="17" t="str">
        <f aca="true">IF(D21="","",IF(D21&lt;1,ROUNDDOWN((TODAY()-C21)/30,0),MIN(25,15+ROUNDDOWN((D21-1)/2,0))))</f>
        <v/>
      </c>
      <c r="F21" s="16"/>
      <c r="G21" s="17" t="str">
        <f aca="false">IF(E21="","",E21-N(F21))</f>
        <v/>
      </c>
      <c r="H21" s="13" t="str">
        <f aca="false">IF(G21="","",IF(G21&gt;0,"O",""))</f>
        <v/>
      </c>
      <c r="I21" s="18"/>
    </row>
    <row r="22" customFormat="false" ht="15" hidden="false" customHeight="false" outlineLevel="0" collapsed="false">
      <c r="A22" s="13" t="n">
        <v>18</v>
      </c>
      <c r="B22" s="18"/>
      <c r="C22" s="14"/>
      <c r="D22" s="17" t="str">
        <f aca="true">IF(C22="","",ROUNDDOWN((TODAY()-C22)/365,0))</f>
        <v/>
      </c>
      <c r="E22" s="17" t="str">
        <f aca="true">IF(D22="","",IF(D22&lt;1,ROUNDDOWN((TODAY()-C22)/30,0),MIN(25,15+ROUNDDOWN((D22-1)/2,0))))</f>
        <v/>
      </c>
      <c r="F22" s="16"/>
      <c r="G22" s="17" t="str">
        <f aca="false">IF(E22="","",E22-N(F22))</f>
        <v/>
      </c>
      <c r="H22" s="13" t="str">
        <f aca="false">IF(G22="","",IF(G22&gt;0,"O",""))</f>
        <v/>
      </c>
      <c r="I22" s="18"/>
    </row>
    <row r="23" customFormat="false" ht="15" hidden="false" customHeight="false" outlineLevel="0" collapsed="false">
      <c r="A23" s="13" t="n">
        <v>19</v>
      </c>
      <c r="B23" s="18"/>
      <c r="C23" s="14"/>
      <c r="D23" s="17" t="str">
        <f aca="true">IF(C23="","",ROUNDDOWN((TODAY()-C23)/365,0))</f>
        <v/>
      </c>
      <c r="E23" s="17" t="str">
        <f aca="true">IF(D23="","",IF(D23&lt;1,ROUNDDOWN((TODAY()-C23)/30,0),MIN(25,15+ROUNDDOWN((D23-1)/2,0))))</f>
        <v/>
      </c>
      <c r="F23" s="16"/>
      <c r="G23" s="17" t="str">
        <f aca="false">IF(E23="","",E23-N(F23))</f>
        <v/>
      </c>
      <c r="H23" s="13" t="str">
        <f aca="false">IF(G23="","",IF(G23&gt;0,"O",""))</f>
        <v/>
      </c>
      <c r="I23" s="18"/>
    </row>
    <row r="24" customFormat="false" ht="15" hidden="false" customHeight="false" outlineLevel="0" collapsed="false">
      <c r="A24" s="13" t="n">
        <v>20</v>
      </c>
      <c r="B24" s="18"/>
      <c r="C24" s="14"/>
      <c r="D24" s="17" t="str">
        <f aca="true">IF(C24="","",ROUNDDOWN((TODAY()-C24)/365,0))</f>
        <v/>
      </c>
      <c r="E24" s="17" t="str">
        <f aca="true">IF(D24="","",IF(D24&lt;1,ROUNDDOWN((TODAY()-C24)/30,0),MIN(25,15+ROUNDDOWN((D24-1)/2,0))))</f>
        <v/>
      </c>
      <c r="F24" s="16"/>
      <c r="G24" s="17" t="str">
        <f aca="false">IF(E24="","",E24-N(F24))</f>
        <v/>
      </c>
      <c r="H24" s="13" t="str">
        <f aca="false">IF(G24="","",IF(G24&gt;0,"O",""))</f>
        <v/>
      </c>
      <c r="I24" s="18"/>
    </row>
    <row r="25" customFormat="false" ht="15" hidden="false" customHeight="false" outlineLevel="0" collapsed="false">
      <c r="B25" s="6" t="s">
        <v>80</v>
      </c>
      <c r="E25" s="19" t="n">
        <f aca="false">SUM(E5:E24)</f>
        <v>0</v>
      </c>
      <c r="F25" s="19" t="n">
        <f aca="false">SUM(F5:F24)</f>
        <v>0</v>
      </c>
      <c r="G25" s="19" t="n">
        <f aca="false">SUM(G5:G24)</f>
        <v>0</v>
      </c>
    </row>
    <row r="27" customFormat="false" ht="542.5" hidden="false" customHeight="false" outlineLevel="0" collapsed="false">
      <c r="A27" s="21" t="s">
        <v>125</v>
      </c>
    </row>
    <row r="28" customFormat="false" ht="547" hidden="false" customHeight="false" outlineLevel="0" collapsed="false">
      <c r="A28" s="20" t="s">
        <v>126</v>
      </c>
    </row>
    <row r="30" customFormat="false" ht="15" hidden="false" customHeight="false" outlineLevel="0" collapsed="false">
      <c r="A30" s="2" t="s">
        <v>127</v>
      </c>
    </row>
    <row r="31" customFormat="false" ht="15" hidden="false" customHeight="false" outlineLevel="0" collapsed="false">
      <c r="A31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42"/>
  </cols>
  <sheetData>
    <row r="1" customFormat="false" ht="19.7" hidden="false" customHeight="false" outlineLevel="0" collapsed="false">
      <c r="A1" s="1" t="s">
        <v>128</v>
      </c>
    </row>
    <row r="2" customFormat="false" ht="15" hidden="false" customHeight="false" outlineLevel="0" collapsed="false">
      <c r="A2" s="2" t="s">
        <v>129</v>
      </c>
    </row>
    <row r="4" customFormat="false" ht="15" hidden="false" customHeight="false" outlineLevel="0" collapsed="false">
      <c r="B4" s="6" t="s">
        <v>119</v>
      </c>
      <c r="C4" s="28"/>
      <c r="D4" s="20" t="s">
        <v>130</v>
      </c>
    </row>
    <row r="5" customFormat="false" ht="15" hidden="false" customHeight="false" outlineLevel="0" collapsed="false">
      <c r="B5" s="6" t="s">
        <v>131</v>
      </c>
      <c r="C5" s="28"/>
      <c r="D5" s="20" t="s">
        <v>132</v>
      </c>
    </row>
    <row r="6" customFormat="false" ht="15" hidden="false" customHeight="false" outlineLevel="0" collapsed="false">
      <c r="B6" s="6" t="s">
        <v>133</v>
      </c>
      <c r="C6" s="29" t="str">
        <f aca="false">IF(OR(C7="",C8=""),"",C8-C7+1)</f>
        <v/>
      </c>
      <c r="D6" s="20" t="s">
        <v>134</v>
      </c>
    </row>
    <row r="8" customFormat="false" ht="15" hidden="false" customHeight="false" outlineLevel="0" collapsed="false">
      <c r="B8" s="6" t="s">
        <v>135</v>
      </c>
      <c r="C8" s="30"/>
      <c r="D8" s="20" t="s">
        <v>136</v>
      </c>
    </row>
    <row r="9" customFormat="false" ht="15" hidden="false" customHeight="false" outlineLevel="0" collapsed="false">
      <c r="B9" s="6" t="s">
        <v>137</v>
      </c>
      <c r="C9" s="31"/>
      <c r="D9" s="20" t="s">
        <v>138</v>
      </c>
    </row>
    <row r="10" customFormat="false" ht="15" hidden="false" customHeight="false" outlineLevel="0" collapsed="false">
      <c r="B10" s="6" t="s">
        <v>139</v>
      </c>
      <c r="C10" s="30"/>
      <c r="D10" s="20" t="s">
        <v>140</v>
      </c>
    </row>
    <row r="11" customFormat="false" ht="15" hidden="false" customHeight="false" outlineLevel="0" collapsed="false">
      <c r="B11" s="6" t="s">
        <v>141</v>
      </c>
      <c r="C11" s="30"/>
      <c r="D11" s="20" t="s">
        <v>142</v>
      </c>
    </row>
    <row r="13" customFormat="false" ht="15" hidden="false" customHeight="false" outlineLevel="0" collapsed="false">
      <c r="B13" s="9" t="s">
        <v>143</v>
      </c>
      <c r="C13" s="27" t="str">
        <f aca="false">IF(C11="","",ROUND((C11+C13*3/12+C14*3/12)/C12,0))</f>
        <v/>
      </c>
      <c r="D13" s="21" t="s">
        <v>144</v>
      </c>
    </row>
    <row r="14" customFormat="false" ht="15" hidden="false" customHeight="false" outlineLevel="0" collapsed="false">
      <c r="B14" s="9" t="s">
        <v>145</v>
      </c>
      <c r="C14" s="30"/>
      <c r="D14" s="20" t="s">
        <v>146</v>
      </c>
    </row>
    <row r="15" customFormat="false" ht="15" hidden="false" customHeight="false" outlineLevel="0" collapsed="false">
      <c r="B15" s="6" t="s">
        <v>147</v>
      </c>
      <c r="C15" s="27" t="str">
        <f aca="false">IF(C16="","",MAX(C16,N(C17)))</f>
        <v/>
      </c>
      <c r="D15" s="20" t="s">
        <v>148</v>
      </c>
    </row>
    <row r="17" customFormat="false" ht="15" hidden="false" customHeight="false" outlineLevel="0" collapsed="false">
      <c r="B17" s="6" t="s">
        <v>149</v>
      </c>
      <c r="C17" s="32" t="str">
        <f aca="false">IF(OR(C18="",C9=""),"",ROUND(C18*30*C9/365,0))</f>
        <v/>
      </c>
      <c r="D17" s="20" t="s">
        <v>150</v>
      </c>
    </row>
    <row r="19" customFormat="false" ht="52.2" hidden="false" customHeight="false" outlineLevel="0" collapsed="false">
      <c r="B19" s="20" t="s">
        <v>151</v>
      </c>
    </row>
    <row r="20" customFormat="false" ht="52.2" hidden="false" customHeight="false" outlineLevel="0" collapsed="false">
      <c r="B20" s="20" t="s">
        <v>152</v>
      </c>
    </row>
    <row r="22" customFormat="false" ht="15" hidden="false" customHeight="false" outlineLevel="0" collapsed="false">
      <c r="B22" s="2" t="s">
        <v>153</v>
      </c>
    </row>
    <row r="23" customFormat="false" ht="15" hidden="false" customHeight="false" outlineLevel="0" collapsed="false">
      <c r="B23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7" min="4" style="0" width="11"/>
    <col collapsed="false" customWidth="true" hidden="false" outlineLevel="0" max="9" min="8" style="0" width="13"/>
    <col collapsed="false" customWidth="true" hidden="false" outlineLevel="0" max="10" min="10" style="0" width="24"/>
  </cols>
  <sheetData>
    <row r="1" customFormat="false" ht="23.85" hidden="false" customHeight="false" outlineLevel="0" collapsed="false">
      <c r="A1" s="33" t="s">
        <v>154</v>
      </c>
    </row>
    <row r="2" customFormat="false" ht="15" hidden="false" customHeight="false" outlineLevel="0" collapsed="false">
      <c r="A2" s="2" t="s">
        <v>155</v>
      </c>
    </row>
    <row r="4" customFormat="false" ht="15" hidden="false" customHeight="false" outlineLevel="0" collapsed="false">
      <c r="B4" s="7" t="s">
        <v>156</v>
      </c>
    </row>
    <row r="5" customFormat="false" ht="15" hidden="false" customHeight="false" outlineLevel="0" collapsed="false">
      <c r="C5" s="6" t="s">
        <v>157</v>
      </c>
      <c r="D5" s="6" t="s">
        <v>158</v>
      </c>
      <c r="E5" s="6" t="s">
        <v>159</v>
      </c>
      <c r="F5" s="6" t="s">
        <v>160</v>
      </c>
    </row>
    <row r="6" customFormat="false" ht="15" hidden="false" customHeight="false" outlineLevel="0" collapsed="false">
      <c r="C6" s="34"/>
      <c r="D6" s="34"/>
      <c r="E6" s="34"/>
      <c r="F6" s="34"/>
    </row>
    <row r="8" customFormat="false" ht="15" hidden="false" customHeight="false" outlineLevel="0" collapsed="false">
      <c r="A8" s="11" t="s">
        <v>70</v>
      </c>
      <c r="B8" s="12" t="s">
        <v>86</v>
      </c>
      <c r="C8" s="12" t="s">
        <v>161</v>
      </c>
      <c r="D8" s="12" t="s">
        <v>157</v>
      </c>
      <c r="E8" s="12" t="s">
        <v>158</v>
      </c>
      <c r="F8" s="12" t="s">
        <v>159</v>
      </c>
      <c r="G8" s="12" t="s">
        <v>160</v>
      </c>
      <c r="H8" s="12" t="s">
        <v>162</v>
      </c>
      <c r="I8" s="12" t="s">
        <v>163</v>
      </c>
      <c r="J8" s="12" t="s">
        <v>79</v>
      </c>
    </row>
    <row r="9" customFormat="false" ht="15" hidden="false" customHeight="false" outlineLevel="0" collapsed="false">
      <c r="A9" s="13" t="n">
        <v>1</v>
      </c>
      <c r="B9" s="18"/>
      <c r="C9" s="24"/>
      <c r="D9" s="26" t="n">
        <f aca="false">ROUND(N($C9)*C$6,0)</f>
        <v>0</v>
      </c>
      <c r="E9" s="26" t="n">
        <f aca="false">ROUND(N($C9)*D$6,0)</f>
        <v>0</v>
      </c>
      <c r="F9" s="26" t="n">
        <f aca="false">ROUND(N($C9)*E$6,0)</f>
        <v>0</v>
      </c>
      <c r="G9" s="26" t="n">
        <f aca="false">ROUND(N($C9)*F$6,0)</f>
        <v>0</v>
      </c>
      <c r="H9" s="26" t="n">
        <f aca="false">SUM(D9:G9)</f>
        <v>0</v>
      </c>
      <c r="I9" s="26" t="n">
        <f aca="false">N(C9)-H9</f>
        <v>0</v>
      </c>
      <c r="J9" s="18"/>
    </row>
    <row r="10" customFormat="false" ht="15" hidden="false" customHeight="false" outlineLevel="0" collapsed="false">
      <c r="A10" s="13" t="n">
        <v>2</v>
      </c>
      <c r="B10" s="18"/>
      <c r="C10" s="24"/>
      <c r="D10" s="26" t="n">
        <f aca="false">ROUND(N($C10)*C$6,0)</f>
        <v>0</v>
      </c>
      <c r="E10" s="26" t="n">
        <f aca="false">ROUND(N($C10)*D$6,0)</f>
        <v>0</v>
      </c>
      <c r="F10" s="26" t="n">
        <f aca="false">ROUND(N($C10)*E$6,0)</f>
        <v>0</v>
      </c>
      <c r="G10" s="26" t="n">
        <f aca="false">ROUND(N($C10)*F$6,0)</f>
        <v>0</v>
      </c>
      <c r="H10" s="26" t="n">
        <f aca="false">SUM(D10:G10)</f>
        <v>0</v>
      </c>
      <c r="I10" s="26" t="n">
        <f aca="false">N(C10)-H10</f>
        <v>0</v>
      </c>
      <c r="J10" s="18"/>
    </row>
    <row r="11" customFormat="false" ht="15" hidden="false" customHeight="false" outlineLevel="0" collapsed="false">
      <c r="A11" s="13" t="n">
        <v>3</v>
      </c>
      <c r="B11" s="18"/>
      <c r="C11" s="24"/>
      <c r="D11" s="26" t="n">
        <f aca="false">ROUND(N($C11)*C$6,0)</f>
        <v>0</v>
      </c>
      <c r="E11" s="26" t="n">
        <f aca="false">ROUND(N($C11)*D$6,0)</f>
        <v>0</v>
      </c>
      <c r="F11" s="26" t="n">
        <f aca="false">ROUND(N($C11)*E$6,0)</f>
        <v>0</v>
      </c>
      <c r="G11" s="26" t="n">
        <f aca="false">ROUND(N($C11)*F$6,0)</f>
        <v>0</v>
      </c>
      <c r="H11" s="26" t="n">
        <f aca="false">SUM(D11:G11)</f>
        <v>0</v>
      </c>
      <c r="I11" s="26" t="n">
        <f aca="false">N(C11)-H11</f>
        <v>0</v>
      </c>
      <c r="J11" s="18"/>
    </row>
    <row r="12" customFormat="false" ht="15" hidden="false" customHeight="false" outlineLevel="0" collapsed="false">
      <c r="A12" s="13" t="n">
        <v>4</v>
      </c>
      <c r="B12" s="18"/>
      <c r="C12" s="24"/>
      <c r="D12" s="26" t="n">
        <f aca="false">ROUND(N($C12)*C$6,0)</f>
        <v>0</v>
      </c>
      <c r="E12" s="26" t="n">
        <f aca="false">ROUND(N($C12)*D$6,0)</f>
        <v>0</v>
      </c>
      <c r="F12" s="26" t="n">
        <f aca="false">ROUND(N($C12)*E$6,0)</f>
        <v>0</v>
      </c>
      <c r="G12" s="26" t="n">
        <f aca="false">ROUND(N($C12)*F$6,0)</f>
        <v>0</v>
      </c>
      <c r="H12" s="26" t="n">
        <f aca="false">SUM(D12:G12)</f>
        <v>0</v>
      </c>
      <c r="I12" s="26" t="n">
        <f aca="false">N(C12)-H12</f>
        <v>0</v>
      </c>
      <c r="J12" s="18"/>
    </row>
    <row r="13" customFormat="false" ht="15" hidden="false" customHeight="false" outlineLevel="0" collapsed="false">
      <c r="A13" s="13" t="n">
        <v>5</v>
      </c>
      <c r="B13" s="18"/>
      <c r="C13" s="24"/>
      <c r="D13" s="26" t="n">
        <f aca="false">ROUND(N($C13)*C$6,0)</f>
        <v>0</v>
      </c>
      <c r="E13" s="26" t="n">
        <f aca="false">ROUND(N($C13)*D$6,0)</f>
        <v>0</v>
      </c>
      <c r="F13" s="26" t="n">
        <f aca="false">ROUND(N($C13)*E$6,0)</f>
        <v>0</v>
      </c>
      <c r="G13" s="26" t="n">
        <f aca="false">ROUND(N($C13)*F$6,0)</f>
        <v>0</v>
      </c>
      <c r="H13" s="26" t="n">
        <f aca="false">SUM(D13:G13)</f>
        <v>0</v>
      </c>
      <c r="I13" s="26" t="n">
        <f aca="false">N(C13)-H13</f>
        <v>0</v>
      </c>
      <c r="J13" s="18"/>
    </row>
    <row r="14" customFormat="false" ht="15" hidden="false" customHeight="false" outlineLevel="0" collapsed="false">
      <c r="A14" s="13" t="n">
        <v>6</v>
      </c>
      <c r="B14" s="18"/>
      <c r="C14" s="24"/>
      <c r="D14" s="26" t="n">
        <f aca="false">ROUND(N($C14)*C$6,0)</f>
        <v>0</v>
      </c>
      <c r="E14" s="26" t="n">
        <f aca="false">ROUND(N($C14)*D$6,0)</f>
        <v>0</v>
      </c>
      <c r="F14" s="26" t="n">
        <f aca="false">ROUND(N($C14)*E$6,0)</f>
        <v>0</v>
      </c>
      <c r="G14" s="26" t="n">
        <f aca="false">ROUND(N($C14)*F$6,0)</f>
        <v>0</v>
      </c>
      <c r="H14" s="26" t="n">
        <f aca="false">SUM(D14:G14)</f>
        <v>0</v>
      </c>
      <c r="I14" s="26" t="n">
        <f aca="false">N(C14)-H14</f>
        <v>0</v>
      </c>
      <c r="J14" s="18"/>
    </row>
    <row r="15" customFormat="false" ht="15" hidden="false" customHeight="false" outlineLevel="0" collapsed="false">
      <c r="A15" s="13" t="n">
        <v>7</v>
      </c>
      <c r="B15" s="18"/>
      <c r="C15" s="24"/>
      <c r="D15" s="26" t="n">
        <f aca="false">ROUND(N($C15)*C$6,0)</f>
        <v>0</v>
      </c>
      <c r="E15" s="26" t="n">
        <f aca="false">ROUND(N($C15)*D$6,0)</f>
        <v>0</v>
      </c>
      <c r="F15" s="26" t="n">
        <f aca="false">ROUND(N($C15)*E$6,0)</f>
        <v>0</v>
      </c>
      <c r="G15" s="26" t="n">
        <f aca="false">ROUND(N($C15)*F$6,0)</f>
        <v>0</v>
      </c>
      <c r="H15" s="26" t="n">
        <f aca="false">SUM(D15:G15)</f>
        <v>0</v>
      </c>
      <c r="I15" s="26" t="n">
        <f aca="false">N(C15)-H15</f>
        <v>0</v>
      </c>
      <c r="J15" s="18"/>
    </row>
    <row r="16" customFormat="false" ht="15" hidden="false" customHeight="false" outlineLevel="0" collapsed="false">
      <c r="A16" s="13" t="n">
        <v>8</v>
      </c>
      <c r="B16" s="18"/>
      <c r="C16" s="24"/>
      <c r="D16" s="26" t="n">
        <f aca="false">ROUND(N($C16)*C$6,0)</f>
        <v>0</v>
      </c>
      <c r="E16" s="26" t="n">
        <f aca="false">ROUND(N($C16)*D$6,0)</f>
        <v>0</v>
      </c>
      <c r="F16" s="26" t="n">
        <f aca="false">ROUND(N($C16)*E$6,0)</f>
        <v>0</v>
      </c>
      <c r="G16" s="26" t="n">
        <f aca="false">ROUND(N($C16)*F$6,0)</f>
        <v>0</v>
      </c>
      <c r="H16" s="26" t="n">
        <f aca="false">SUM(D16:G16)</f>
        <v>0</v>
      </c>
      <c r="I16" s="26" t="n">
        <f aca="false">N(C16)-H16</f>
        <v>0</v>
      </c>
      <c r="J16" s="18"/>
    </row>
    <row r="17" customFormat="false" ht="15" hidden="false" customHeight="false" outlineLevel="0" collapsed="false">
      <c r="A17" s="13" t="n">
        <v>9</v>
      </c>
      <c r="B17" s="18"/>
      <c r="C17" s="24"/>
      <c r="D17" s="26" t="n">
        <f aca="false">ROUND(N($C17)*C$6,0)</f>
        <v>0</v>
      </c>
      <c r="E17" s="26" t="n">
        <f aca="false">ROUND(N($C17)*D$6,0)</f>
        <v>0</v>
      </c>
      <c r="F17" s="26" t="n">
        <f aca="false">ROUND(N($C17)*E$6,0)</f>
        <v>0</v>
      </c>
      <c r="G17" s="26" t="n">
        <f aca="false">ROUND(N($C17)*F$6,0)</f>
        <v>0</v>
      </c>
      <c r="H17" s="26" t="n">
        <f aca="false">SUM(D17:G17)</f>
        <v>0</v>
      </c>
      <c r="I17" s="26" t="n">
        <f aca="false">N(C17)-H17</f>
        <v>0</v>
      </c>
      <c r="J17" s="18"/>
    </row>
    <row r="18" customFormat="false" ht="15" hidden="false" customHeight="false" outlineLevel="0" collapsed="false">
      <c r="A18" s="13" t="n">
        <v>10</v>
      </c>
      <c r="B18" s="18"/>
      <c r="C18" s="24"/>
      <c r="D18" s="26" t="n">
        <f aca="false">ROUND(N($C18)*C$6,0)</f>
        <v>0</v>
      </c>
      <c r="E18" s="26" t="n">
        <f aca="false">ROUND(N($C18)*D$6,0)</f>
        <v>0</v>
      </c>
      <c r="F18" s="26" t="n">
        <f aca="false">ROUND(N($C18)*E$6,0)</f>
        <v>0</v>
      </c>
      <c r="G18" s="26" t="n">
        <f aca="false">ROUND(N($C18)*F$6,0)</f>
        <v>0</v>
      </c>
      <c r="H18" s="26" t="n">
        <f aca="false">SUM(D18:G18)</f>
        <v>0</v>
      </c>
      <c r="I18" s="26" t="n">
        <f aca="false">N(C18)-H18</f>
        <v>0</v>
      </c>
      <c r="J18" s="18"/>
    </row>
    <row r="19" customFormat="false" ht="15" hidden="false" customHeight="false" outlineLevel="0" collapsed="false">
      <c r="A19" s="13" t="n">
        <v>11</v>
      </c>
      <c r="B19" s="18"/>
      <c r="C19" s="24"/>
      <c r="D19" s="26" t="n">
        <f aca="false">ROUND(N($C19)*C$6,0)</f>
        <v>0</v>
      </c>
      <c r="E19" s="26" t="n">
        <f aca="false">ROUND(N($C19)*D$6,0)</f>
        <v>0</v>
      </c>
      <c r="F19" s="26" t="n">
        <f aca="false">ROUND(N($C19)*E$6,0)</f>
        <v>0</v>
      </c>
      <c r="G19" s="26" t="n">
        <f aca="false">ROUND(N($C19)*F$6,0)</f>
        <v>0</v>
      </c>
      <c r="H19" s="26" t="n">
        <f aca="false">SUM(D19:G19)</f>
        <v>0</v>
      </c>
      <c r="I19" s="26" t="n">
        <f aca="false">N(C19)-H19</f>
        <v>0</v>
      </c>
      <c r="J19" s="18"/>
    </row>
    <row r="20" customFormat="false" ht="15" hidden="false" customHeight="false" outlineLevel="0" collapsed="false">
      <c r="A20" s="13" t="n">
        <v>12</v>
      </c>
      <c r="B20" s="18"/>
      <c r="C20" s="24"/>
      <c r="D20" s="26" t="n">
        <f aca="false">ROUND(N($C20)*C$6,0)</f>
        <v>0</v>
      </c>
      <c r="E20" s="26" t="n">
        <f aca="false">ROUND(N($C20)*D$6,0)</f>
        <v>0</v>
      </c>
      <c r="F20" s="26" t="n">
        <f aca="false">ROUND(N($C20)*E$6,0)</f>
        <v>0</v>
      </c>
      <c r="G20" s="26" t="n">
        <f aca="false">ROUND(N($C20)*F$6,0)</f>
        <v>0</v>
      </c>
      <c r="H20" s="26" t="n">
        <f aca="false">SUM(D20:G20)</f>
        <v>0</v>
      </c>
      <c r="I20" s="26" t="n">
        <f aca="false">N(C20)-H20</f>
        <v>0</v>
      </c>
      <c r="J20" s="18"/>
    </row>
    <row r="21" customFormat="false" ht="15" hidden="false" customHeight="false" outlineLevel="0" collapsed="false">
      <c r="A21" s="13" t="n">
        <v>13</v>
      </c>
      <c r="B21" s="18"/>
      <c r="C21" s="24"/>
      <c r="D21" s="26" t="n">
        <f aca="false">ROUND(N($C21)*C$6,0)</f>
        <v>0</v>
      </c>
      <c r="E21" s="26" t="n">
        <f aca="false">ROUND(N($C21)*D$6,0)</f>
        <v>0</v>
      </c>
      <c r="F21" s="26" t="n">
        <f aca="false">ROUND(N($C21)*E$6,0)</f>
        <v>0</v>
      </c>
      <c r="G21" s="26" t="n">
        <f aca="false">ROUND(N($C21)*F$6,0)</f>
        <v>0</v>
      </c>
      <c r="H21" s="26" t="n">
        <f aca="false">SUM(D21:G21)</f>
        <v>0</v>
      </c>
      <c r="I21" s="26" t="n">
        <f aca="false">N(C21)-H21</f>
        <v>0</v>
      </c>
      <c r="J21" s="18"/>
    </row>
    <row r="22" customFormat="false" ht="15" hidden="false" customHeight="false" outlineLevel="0" collapsed="false">
      <c r="A22" s="13" t="n">
        <v>14</v>
      </c>
      <c r="B22" s="18"/>
      <c r="C22" s="24"/>
      <c r="D22" s="26" t="n">
        <f aca="false">ROUND(N($C22)*C$6,0)</f>
        <v>0</v>
      </c>
      <c r="E22" s="26" t="n">
        <f aca="false">ROUND(N($C22)*D$6,0)</f>
        <v>0</v>
      </c>
      <c r="F22" s="26" t="n">
        <f aca="false">ROUND(N($C22)*E$6,0)</f>
        <v>0</v>
      </c>
      <c r="G22" s="26" t="n">
        <f aca="false">ROUND(N($C22)*F$6,0)</f>
        <v>0</v>
      </c>
      <c r="H22" s="26" t="n">
        <f aca="false">SUM(D22:G22)</f>
        <v>0</v>
      </c>
      <c r="I22" s="26" t="n">
        <f aca="false">N(C22)-H22</f>
        <v>0</v>
      </c>
      <c r="J22" s="18"/>
    </row>
    <row r="23" customFormat="false" ht="15" hidden="false" customHeight="false" outlineLevel="0" collapsed="false">
      <c r="A23" s="13" t="n">
        <v>15</v>
      </c>
      <c r="B23" s="18"/>
      <c r="C23" s="24"/>
      <c r="D23" s="26" t="n">
        <f aca="false">ROUND(N($C23)*C$6,0)</f>
        <v>0</v>
      </c>
      <c r="E23" s="26" t="n">
        <f aca="false">ROUND(N($C23)*D$6,0)</f>
        <v>0</v>
      </c>
      <c r="F23" s="26" t="n">
        <f aca="false">ROUND(N($C23)*E$6,0)</f>
        <v>0</v>
      </c>
      <c r="G23" s="26" t="n">
        <f aca="false">ROUND(N($C23)*F$6,0)</f>
        <v>0</v>
      </c>
      <c r="H23" s="26" t="n">
        <f aca="false">SUM(D23:G23)</f>
        <v>0</v>
      </c>
      <c r="I23" s="26" t="n">
        <f aca="false">N(C23)-H23</f>
        <v>0</v>
      </c>
      <c r="J23" s="18"/>
    </row>
    <row r="24" customFormat="false" ht="15" hidden="false" customHeight="false" outlineLevel="0" collapsed="false">
      <c r="A24" s="13" t="n">
        <v>16</v>
      </c>
      <c r="B24" s="18"/>
      <c r="C24" s="24"/>
      <c r="D24" s="26" t="n">
        <f aca="false">ROUND(N($C24)*C$6,0)</f>
        <v>0</v>
      </c>
      <c r="E24" s="26" t="n">
        <f aca="false">ROUND(N($C24)*D$6,0)</f>
        <v>0</v>
      </c>
      <c r="F24" s="26" t="n">
        <f aca="false">ROUND(N($C24)*E$6,0)</f>
        <v>0</v>
      </c>
      <c r="G24" s="26" t="n">
        <f aca="false">ROUND(N($C24)*F$6,0)</f>
        <v>0</v>
      </c>
      <c r="H24" s="26" t="n">
        <f aca="false">SUM(D24:G24)</f>
        <v>0</v>
      </c>
      <c r="I24" s="26" t="n">
        <f aca="false">N(C24)-H24</f>
        <v>0</v>
      </c>
      <c r="J24" s="18"/>
    </row>
    <row r="25" customFormat="false" ht="15" hidden="false" customHeight="false" outlineLevel="0" collapsed="false">
      <c r="A25" s="13" t="n">
        <v>17</v>
      </c>
      <c r="B25" s="18"/>
      <c r="C25" s="24"/>
      <c r="D25" s="26" t="n">
        <f aca="false">ROUND(N($C25)*C$6,0)</f>
        <v>0</v>
      </c>
      <c r="E25" s="26" t="n">
        <f aca="false">ROUND(N($C25)*D$6,0)</f>
        <v>0</v>
      </c>
      <c r="F25" s="26" t="n">
        <f aca="false">ROUND(N($C25)*E$6,0)</f>
        <v>0</v>
      </c>
      <c r="G25" s="26" t="n">
        <f aca="false">ROUND(N($C25)*F$6,0)</f>
        <v>0</v>
      </c>
      <c r="H25" s="26" t="n">
        <f aca="false">SUM(D25:G25)</f>
        <v>0</v>
      </c>
      <c r="I25" s="26" t="n">
        <f aca="false">N(C25)-H25</f>
        <v>0</v>
      </c>
      <c r="J25" s="18"/>
    </row>
    <row r="26" customFormat="false" ht="15" hidden="false" customHeight="false" outlineLevel="0" collapsed="false">
      <c r="A26" s="13" t="n">
        <v>18</v>
      </c>
      <c r="B26" s="18"/>
      <c r="C26" s="24"/>
      <c r="D26" s="26" t="n">
        <f aca="false">ROUND(N($C26)*C$6,0)</f>
        <v>0</v>
      </c>
      <c r="E26" s="26" t="n">
        <f aca="false">ROUND(N($C26)*D$6,0)</f>
        <v>0</v>
      </c>
      <c r="F26" s="26" t="n">
        <f aca="false">ROUND(N($C26)*E$6,0)</f>
        <v>0</v>
      </c>
      <c r="G26" s="26" t="n">
        <f aca="false">ROUND(N($C26)*F$6,0)</f>
        <v>0</v>
      </c>
      <c r="H26" s="26" t="n">
        <f aca="false">SUM(D26:G26)</f>
        <v>0</v>
      </c>
      <c r="I26" s="26" t="n">
        <f aca="false">N(C26)-H26</f>
        <v>0</v>
      </c>
      <c r="J26" s="18"/>
    </row>
    <row r="27" customFormat="false" ht="15" hidden="false" customHeight="false" outlineLevel="0" collapsed="false">
      <c r="A27" s="13" t="n">
        <v>19</v>
      </c>
      <c r="B27" s="18"/>
      <c r="C27" s="24"/>
      <c r="D27" s="26" t="n">
        <f aca="false">ROUND(N($C27)*C$6,0)</f>
        <v>0</v>
      </c>
      <c r="E27" s="26" t="n">
        <f aca="false">ROUND(N($C27)*D$6,0)</f>
        <v>0</v>
      </c>
      <c r="F27" s="26" t="n">
        <f aca="false">ROUND(N($C27)*E$6,0)</f>
        <v>0</v>
      </c>
      <c r="G27" s="26" t="n">
        <f aca="false">ROUND(N($C27)*F$6,0)</f>
        <v>0</v>
      </c>
      <c r="H27" s="26" t="n">
        <f aca="false">SUM(D27:G27)</f>
        <v>0</v>
      </c>
      <c r="I27" s="26" t="n">
        <f aca="false">N(C27)-H27</f>
        <v>0</v>
      </c>
      <c r="J27" s="18"/>
    </row>
    <row r="28" customFormat="false" ht="15" hidden="false" customHeight="false" outlineLevel="0" collapsed="false">
      <c r="A28" s="13" t="n">
        <v>20</v>
      </c>
      <c r="B28" s="18"/>
      <c r="C28" s="24"/>
      <c r="D28" s="26" t="n">
        <f aca="false">ROUND(N($C28)*C$6,0)</f>
        <v>0</v>
      </c>
      <c r="E28" s="26" t="n">
        <f aca="false">ROUND(N($C28)*D$6,0)</f>
        <v>0</v>
      </c>
      <c r="F28" s="26" t="n">
        <f aca="false">ROUND(N($C28)*E$6,0)</f>
        <v>0</v>
      </c>
      <c r="G28" s="26" t="n">
        <f aca="false">ROUND(N($C28)*F$6,0)</f>
        <v>0</v>
      </c>
      <c r="H28" s="26" t="n">
        <f aca="false">SUM(D28:G28)</f>
        <v>0</v>
      </c>
      <c r="I28" s="26" t="n">
        <f aca="false">N(C28)-H28</f>
        <v>0</v>
      </c>
      <c r="J28" s="18"/>
    </row>
    <row r="29" customFormat="false" ht="15" hidden="false" customHeight="false" outlineLevel="0" collapsed="false">
      <c r="B29" s="6" t="s">
        <v>80</v>
      </c>
      <c r="C29" s="27" t="n">
        <f aca="false">SUM(C9:C28)</f>
        <v>0</v>
      </c>
      <c r="H29" s="27" t="n">
        <f aca="false">SUM(H9:H28)</f>
        <v>0</v>
      </c>
      <c r="I29" s="27" t="n">
        <f aca="false">SUM(I9:I28)</f>
        <v>0</v>
      </c>
    </row>
    <row r="31" customFormat="false" ht="432.8" hidden="false" customHeight="false" outlineLevel="0" collapsed="false">
      <c r="A31" s="20" t="s">
        <v>164</v>
      </c>
    </row>
    <row r="32" customFormat="false" ht="356.7" hidden="false" customHeight="false" outlineLevel="0" collapsed="false">
      <c r="A32" s="20" t="s">
        <v>165</v>
      </c>
    </row>
    <row r="33" customFormat="false" ht="229.85" hidden="false" customHeight="false" outlineLevel="0" collapsed="false">
      <c r="A33" s="20" t="s">
        <v>166</v>
      </c>
    </row>
    <row r="35" customFormat="false" ht="15" hidden="false" customHeight="false" outlineLevel="0" collapsed="false">
      <c r="A35" s="2" t="s">
        <v>167</v>
      </c>
    </row>
    <row r="36" customFormat="false" ht="15" hidden="false" customHeight="false" outlineLevel="0" collapsed="false">
      <c r="A36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6"/>
    <col collapsed="false" customWidth="true" hidden="false" outlineLevel="0" max="5" min="5" style="0" width="24"/>
    <col collapsed="false" customWidth="true" hidden="false" outlineLevel="0" max="6" min="6" style="0" width="18"/>
    <col collapsed="false" customWidth="true" hidden="false" outlineLevel="0" max="7" min="7" style="0" width="30"/>
  </cols>
  <sheetData>
    <row r="1" customFormat="false" ht="19.7" hidden="false" customHeight="false" outlineLevel="0" collapsed="false">
      <c r="A1" s="1" t="s">
        <v>168</v>
      </c>
    </row>
    <row r="2" customFormat="false" ht="15" hidden="false" customHeight="false" outlineLevel="0" collapsed="false">
      <c r="A2" s="2" t="s">
        <v>169</v>
      </c>
    </row>
    <row r="4" customFormat="false" ht="15" hidden="false" customHeight="false" outlineLevel="0" collapsed="false">
      <c r="B4" s="6" t="s">
        <v>170</v>
      </c>
      <c r="C4" s="35"/>
    </row>
    <row r="5" customFormat="false" ht="15" hidden="false" customHeight="false" outlineLevel="0" collapsed="false">
      <c r="B5" s="6" t="s">
        <v>171</v>
      </c>
      <c r="C5" s="35"/>
    </row>
    <row r="6" customFormat="false" ht="15" hidden="false" customHeight="false" outlineLevel="0" collapsed="false">
      <c r="B6" s="6" t="s">
        <v>172</v>
      </c>
      <c r="C6" s="35"/>
    </row>
    <row r="8" customFormat="false" ht="15" hidden="false" customHeight="false" outlineLevel="0" collapsed="false">
      <c r="B8" s="7" t="s">
        <v>173</v>
      </c>
      <c r="E8" s="7" t="s">
        <v>174</v>
      </c>
    </row>
    <row r="9" customFormat="false" ht="15" hidden="false" customHeight="false" outlineLevel="0" collapsed="false">
      <c r="B9" s="5" t="s">
        <v>175</v>
      </c>
      <c r="C9" s="24"/>
      <c r="E9" s="5" t="s">
        <v>157</v>
      </c>
      <c r="F9" s="24"/>
    </row>
    <row r="10" customFormat="false" ht="15" hidden="false" customHeight="false" outlineLevel="0" collapsed="false">
      <c r="B10" s="5" t="s">
        <v>176</v>
      </c>
      <c r="C10" s="24"/>
      <c r="E10" s="5" t="s">
        <v>158</v>
      </c>
      <c r="F10" s="24"/>
    </row>
    <row r="11" customFormat="false" ht="15" hidden="false" customHeight="false" outlineLevel="0" collapsed="false">
      <c r="B11" s="5" t="s">
        <v>177</v>
      </c>
      <c r="C11" s="24"/>
      <c r="E11" s="5" t="s">
        <v>178</v>
      </c>
      <c r="F11" s="24"/>
    </row>
    <row r="12" customFormat="false" ht="15" hidden="false" customHeight="false" outlineLevel="0" collapsed="false">
      <c r="B12" s="5" t="s">
        <v>179</v>
      </c>
      <c r="C12" s="24"/>
      <c r="E12" s="5" t="s">
        <v>160</v>
      </c>
      <c r="F12" s="24"/>
    </row>
    <row r="13" customFormat="false" ht="15" hidden="false" customHeight="false" outlineLevel="0" collapsed="false">
      <c r="B13" s="5" t="s">
        <v>141</v>
      </c>
      <c r="C13" s="24"/>
      <c r="E13" s="5" t="s">
        <v>180</v>
      </c>
      <c r="F13" s="24"/>
    </row>
    <row r="14" customFormat="false" ht="15" hidden="false" customHeight="false" outlineLevel="0" collapsed="false">
      <c r="B14" s="5" t="s">
        <v>181</v>
      </c>
      <c r="C14" s="24"/>
      <c r="E14" s="5" t="s">
        <v>182</v>
      </c>
      <c r="F14" s="24"/>
    </row>
    <row r="15" customFormat="false" ht="15" hidden="false" customHeight="false" outlineLevel="0" collapsed="false">
      <c r="B15" s="5" t="s">
        <v>183</v>
      </c>
      <c r="C15" s="24"/>
      <c r="E15" s="5" t="s">
        <v>184</v>
      </c>
      <c r="F15" s="24"/>
    </row>
    <row r="16" customFormat="false" ht="15" hidden="false" customHeight="false" outlineLevel="0" collapsed="false">
      <c r="B16" s="6" t="s">
        <v>104</v>
      </c>
      <c r="C16" s="27" t="n">
        <f aca="false">SUM(C9:C15)</f>
        <v>0</v>
      </c>
      <c r="E16" s="6" t="s">
        <v>162</v>
      </c>
      <c r="F16" s="27" t="n">
        <f aca="false">SUM(F9:F15)</f>
        <v>0</v>
      </c>
    </row>
    <row r="18" customFormat="false" ht="15" hidden="false" customHeight="false" outlineLevel="0" collapsed="false">
      <c r="B18" s="7" t="s">
        <v>185</v>
      </c>
      <c r="C18" s="32" t="n">
        <f aca="false">C16-F16</f>
        <v>0</v>
      </c>
    </row>
    <row r="21" customFormat="false" ht="19.4" hidden="false" customHeight="false" outlineLevel="0" collapsed="false">
      <c r="B21" s="7" t="s">
        <v>186</v>
      </c>
    </row>
    <row r="22" customFormat="false" ht="29.85" hidden="false" customHeight="false" outlineLevel="0" collapsed="false">
      <c r="B22" s="4" t="s">
        <v>187</v>
      </c>
    </row>
    <row r="23" customFormat="false" ht="29.85" hidden="false" customHeight="false" outlineLevel="0" collapsed="false">
      <c r="B23" s="4" t="s">
        <v>188</v>
      </c>
    </row>
    <row r="24" customFormat="false" ht="29.85" hidden="false" customHeight="false" outlineLevel="0" collapsed="false">
      <c r="B24" s="4" t="s">
        <v>189</v>
      </c>
    </row>
    <row r="25" customFormat="false" ht="29.85" hidden="false" customHeight="false" outlineLevel="0" collapsed="false">
      <c r="B25" s="4" t="s">
        <v>190</v>
      </c>
    </row>
    <row r="27" customFormat="false" ht="52.2" hidden="false" customHeight="false" outlineLevel="0" collapsed="false">
      <c r="B27" s="20" t="s">
        <v>191</v>
      </c>
    </row>
    <row r="29" customFormat="false" ht="15" hidden="false" customHeight="false" outlineLevel="0" collapsed="false">
      <c r="B29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8" min="3" style="0" width="13"/>
    <col collapsed="false" customWidth="true" hidden="false" outlineLevel="0" max="9" min="9" style="0" width="14"/>
    <col collapsed="false" customWidth="true" hidden="false" outlineLevel="0" max="10" min="10" style="0" width="26"/>
  </cols>
  <sheetData>
    <row r="1" customFormat="false" ht="19.7" hidden="false" customHeight="false" outlineLevel="0" collapsed="false">
      <c r="A1" s="1" t="s">
        <v>192</v>
      </c>
    </row>
    <row r="2" customFormat="false" ht="15" hidden="false" customHeight="false" outlineLevel="0" collapsed="false">
      <c r="A2" s="2" t="s">
        <v>193</v>
      </c>
    </row>
    <row r="4" customFormat="false" ht="29.85" hidden="false" customHeight="false" outlineLevel="0" collapsed="false">
      <c r="A4" s="11" t="s">
        <v>70</v>
      </c>
      <c r="B4" s="12" t="s">
        <v>194</v>
      </c>
      <c r="C4" s="12" t="s">
        <v>195</v>
      </c>
      <c r="D4" s="12" t="s">
        <v>196</v>
      </c>
      <c r="E4" s="12" t="s">
        <v>197</v>
      </c>
      <c r="F4" s="11" t="s">
        <v>198</v>
      </c>
      <c r="G4" s="12" t="s">
        <v>199</v>
      </c>
      <c r="H4" s="12" t="s">
        <v>80</v>
      </c>
      <c r="I4" s="11" t="s">
        <v>200</v>
      </c>
      <c r="J4" s="12" t="s">
        <v>79</v>
      </c>
    </row>
    <row r="5" customFormat="false" ht="15" hidden="false" customHeight="false" outlineLevel="0" collapsed="false">
      <c r="A5" s="13" t="n">
        <v>1</v>
      </c>
      <c r="B5" s="18"/>
      <c r="C5" s="36"/>
      <c r="D5" s="24"/>
      <c r="E5" s="24"/>
      <c r="F5" s="24"/>
      <c r="G5" s="24"/>
      <c r="H5" s="26" t="n">
        <f aca="false">SUM(D5:G5)</f>
        <v>0</v>
      </c>
      <c r="I5" s="26" t="str">
        <f aca="false">IF(N(C5)=0,"",ROUND(H5/C5,0))</f>
        <v/>
      </c>
      <c r="J5" s="18"/>
    </row>
    <row r="6" customFormat="false" ht="15" hidden="false" customHeight="false" outlineLevel="0" collapsed="false">
      <c r="A6" s="13" t="n">
        <v>2</v>
      </c>
      <c r="B6" s="18"/>
      <c r="C6" s="36"/>
      <c r="D6" s="24"/>
      <c r="E6" s="24"/>
      <c r="F6" s="24"/>
      <c r="G6" s="24"/>
      <c r="H6" s="26" t="n">
        <f aca="false">SUM(D6:G6)</f>
        <v>0</v>
      </c>
      <c r="I6" s="26" t="str">
        <f aca="false">IF(N(C6)=0,"",ROUND(H6/C6,0))</f>
        <v/>
      </c>
      <c r="J6" s="18"/>
    </row>
    <row r="7" customFormat="false" ht="15" hidden="false" customHeight="false" outlineLevel="0" collapsed="false">
      <c r="A7" s="13" t="n">
        <v>3</v>
      </c>
      <c r="B7" s="18"/>
      <c r="C7" s="36"/>
      <c r="D7" s="24"/>
      <c r="E7" s="24"/>
      <c r="F7" s="24"/>
      <c r="G7" s="24"/>
      <c r="H7" s="26" t="n">
        <f aca="false">SUM(D7:G7)</f>
        <v>0</v>
      </c>
      <c r="I7" s="26" t="str">
        <f aca="false">IF(N(C7)=0,"",ROUND(H7/C7,0))</f>
        <v/>
      </c>
      <c r="J7" s="18"/>
    </row>
    <row r="8" customFormat="false" ht="15" hidden="false" customHeight="false" outlineLevel="0" collapsed="false">
      <c r="A8" s="13" t="n">
        <v>4</v>
      </c>
      <c r="B8" s="18"/>
      <c r="C8" s="36"/>
      <c r="D8" s="24"/>
      <c r="E8" s="24"/>
      <c r="F8" s="24"/>
      <c r="G8" s="24"/>
      <c r="H8" s="26" t="n">
        <f aca="false">SUM(D8:G8)</f>
        <v>0</v>
      </c>
      <c r="I8" s="26" t="str">
        <f aca="false">IF(N(C8)=0,"",ROUND(H8/C8,0))</f>
        <v/>
      </c>
      <c r="J8" s="18"/>
    </row>
    <row r="9" customFormat="false" ht="15" hidden="false" customHeight="false" outlineLevel="0" collapsed="false">
      <c r="A9" s="13" t="n">
        <v>5</v>
      </c>
      <c r="B9" s="18"/>
      <c r="C9" s="36"/>
      <c r="D9" s="24"/>
      <c r="E9" s="24"/>
      <c r="F9" s="24"/>
      <c r="G9" s="24"/>
      <c r="H9" s="26" t="n">
        <f aca="false">SUM(D9:G9)</f>
        <v>0</v>
      </c>
      <c r="I9" s="26" t="str">
        <f aca="false">IF(N(C9)=0,"",ROUND(H9/C9,0))</f>
        <v/>
      </c>
      <c r="J9" s="18"/>
    </row>
    <row r="10" customFormat="false" ht="15" hidden="false" customHeight="false" outlineLevel="0" collapsed="false">
      <c r="A10" s="13" t="n">
        <v>6</v>
      </c>
      <c r="B10" s="18"/>
      <c r="C10" s="36"/>
      <c r="D10" s="24"/>
      <c r="E10" s="24"/>
      <c r="F10" s="24"/>
      <c r="G10" s="24"/>
      <c r="H10" s="26" t="n">
        <f aca="false">SUM(D10:G10)</f>
        <v>0</v>
      </c>
      <c r="I10" s="26" t="str">
        <f aca="false">IF(N(C10)=0,"",ROUND(H10/C10,0))</f>
        <v/>
      </c>
      <c r="J10" s="18"/>
    </row>
    <row r="11" customFormat="false" ht="15" hidden="false" customHeight="false" outlineLevel="0" collapsed="false">
      <c r="A11" s="13" t="n">
        <v>7</v>
      </c>
      <c r="B11" s="18"/>
      <c r="C11" s="36"/>
      <c r="D11" s="24"/>
      <c r="E11" s="24"/>
      <c r="F11" s="24"/>
      <c r="G11" s="24"/>
      <c r="H11" s="26" t="n">
        <f aca="false">SUM(D11:G11)</f>
        <v>0</v>
      </c>
      <c r="I11" s="26" t="str">
        <f aca="false">IF(N(C11)=0,"",ROUND(H11/C11,0))</f>
        <v/>
      </c>
      <c r="J11" s="18"/>
    </row>
    <row r="12" customFormat="false" ht="15" hidden="false" customHeight="false" outlineLevel="0" collapsed="false">
      <c r="A12" s="13" t="n">
        <v>8</v>
      </c>
      <c r="B12" s="18"/>
      <c r="C12" s="36"/>
      <c r="D12" s="24"/>
      <c r="E12" s="24"/>
      <c r="F12" s="24"/>
      <c r="G12" s="24"/>
      <c r="H12" s="26" t="n">
        <f aca="false">SUM(D12:G12)</f>
        <v>0</v>
      </c>
      <c r="I12" s="26" t="str">
        <f aca="false">IF(N(C12)=0,"",ROUND(H12/C12,0))</f>
        <v/>
      </c>
      <c r="J12" s="18"/>
    </row>
    <row r="13" customFormat="false" ht="15" hidden="false" customHeight="false" outlineLevel="0" collapsed="false">
      <c r="A13" s="13" t="n">
        <v>9</v>
      </c>
      <c r="B13" s="18"/>
      <c r="C13" s="36"/>
      <c r="D13" s="24"/>
      <c r="E13" s="24"/>
      <c r="F13" s="24"/>
      <c r="G13" s="24"/>
      <c r="H13" s="26" t="n">
        <f aca="false">SUM(D13:G13)</f>
        <v>0</v>
      </c>
      <c r="I13" s="26" t="str">
        <f aca="false">IF(N(C13)=0,"",ROUND(H13/C13,0))</f>
        <v/>
      </c>
      <c r="J13" s="18"/>
    </row>
    <row r="14" customFormat="false" ht="15" hidden="false" customHeight="false" outlineLevel="0" collapsed="false">
      <c r="A14" s="13" t="n">
        <v>10</v>
      </c>
      <c r="B14" s="18"/>
      <c r="C14" s="36"/>
      <c r="D14" s="24"/>
      <c r="E14" s="24"/>
      <c r="F14" s="24"/>
      <c r="G14" s="24"/>
      <c r="H14" s="26" t="n">
        <f aca="false">SUM(D14:G14)</f>
        <v>0</v>
      </c>
      <c r="I14" s="26" t="str">
        <f aca="false">IF(N(C14)=0,"",ROUND(H14/C14,0))</f>
        <v/>
      </c>
      <c r="J14" s="18"/>
    </row>
    <row r="15" customFormat="false" ht="15" hidden="false" customHeight="false" outlineLevel="0" collapsed="false">
      <c r="A15" s="13" t="n">
        <v>11</v>
      </c>
      <c r="B15" s="18"/>
      <c r="C15" s="36"/>
      <c r="D15" s="24"/>
      <c r="E15" s="24"/>
      <c r="F15" s="24"/>
      <c r="G15" s="24"/>
      <c r="H15" s="26" t="n">
        <f aca="false">SUM(D15:G15)</f>
        <v>0</v>
      </c>
      <c r="I15" s="26" t="str">
        <f aca="false">IF(N(C15)=0,"",ROUND(H15/C15,0))</f>
        <v/>
      </c>
      <c r="J15" s="18"/>
    </row>
    <row r="16" customFormat="false" ht="15" hidden="false" customHeight="false" outlineLevel="0" collapsed="false">
      <c r="A16" s="13" t="n">
        <v>12</v>
      </c>
      <c r="B16" s="18"/>
      <c r="C16" s="36"/>
      <c r="D16" s="24"/>
      <c r="E16" s="24"/>
      <c r="F16" s="24"/>
      <c r="G16" s="24"/>
      <c r="H16" s="26" t="n">
        <f aca="false">SUM(D16:G16)</f>
        <v>0</v>
      </c>
      <c r="I16" s="26" t="str">
        <f aca="false">IF(N(C16)=0,"",ROUND(H16/C16,0))</f>
        <v/>
      </c>
      <c r="J16" s="18"/>
    </row>
    <row r="17" customFormat="false" ht="15" hidden="false" customHeight="false" outlineLevel="0" collapsed="false">
      <c r="B17" s="6" t="s">
        <v>201</v>
      </c>
      <c r="H17" s="27" t="n">
        <f aca="false">SUM(H5:H16)</f>
        <v>0</v>
      </c>
    </row>
    <row r="19" customFormat="false" ht="265.65" hidden="false" customHeight="false" outlineLevel="0" collapsed="false">
      <c r="A19" s="20" t="s">
        <v>202</v>
      </c>
    </row>
    <row r="20" customFormat="false" ht="407.45" hidden="false" customHeight="false" outlineLevel="0" collapsed="false">
      <c r="A20" s="20" t="s">
        <v>203</v>
      </c>
    </row>
    <row r="22" customFormat="false" ht="15" hidden="false" customHeight="false" outlineLevel="0" collapsed="false">
      <c r="A22" s="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52"/>
  </cols>
  <sheetData>
    <row r="1" customFormat="false" ht="23.85" hidden="false" customHeight="false" outlineLevel="0" collapsed="false">
      <c r="A1" s="1" t="s">
        <v>204</v>
      </c>
    </row>
    <row r="2" customFormat="false" ht="15" hidden="false" customHeight="false" outlineLevel="0" collapsed="false">
      <c r="A2" s="2" t="s">
        <v>205</v>
      </c>
    </row>
    <row r="4" customFormat="false" ht="15" hidden="false" customHeight="false" outlineLevel="0" collapsed="false">
      <c r="A4" s="11" t="s">
        <v>70</v>
      </c>
      <c r="B4" s="12" t="s">
        <v>206</v>
      </c>
      <c r="C4" s="12" t="s">
        <v>207</v>
      </c>
      <c r="D4" s="12" t="s">
        <v>208</v>
      </c>
    </row>
    <row r="5" customFormat="false" ht="15" hidden="false" customHeight="false" outlineLevel="0" collapsed="false">
      <c r="A5" s="13" t="n">
        <v>1</v>
      </c>
      <c r="B5" s="37" t="s">
        <v>209</v>
      </c>
      <c r="C5" s="38"/>
      <c r="D5" s="39" t="s">
        <v>210</v>
      </c>
    </row>
    <row r="6" customFormat="false" ht="29.85" hidden="false" customHeight="false" outlineLevel="0" collapsed="false">
      <c r="A6" s="13" t="n">
        <v>2</v>
      </c>
      <c r="B6" s="37" t="s">
        <v>211</v>
      </c>
      <c r="C6" s="38"/>
      <c r="D6" s="39" t="s">
        <v>212</v>
      </c>
    </row>
    <row r="7" customFormat="false" ht="15" hidden="false" customHeight="false" outlineLevel="0" collapsed="false">
      <c r="A7" s="13" t="n">
        <v>3</v>
      </c>
      <c r="B7" s="37" t="s">
        <v>213</v>
      </c>
      <c r="C7" s="38"/>
      <c r="D7" s="39" t="s">
        <v>214</v>
      </c>
    </row>
    <row r="8" customFormat="false" ht="15" hidden="false" customHeight="false" outlineLevel="0" collapsed="false">
      <c r="A8" s="13" t="n">
        <v>4</v>
      </c>
      <c r="B8" s="37" t="s">
        <v>215</v>
      </c>
      <c r="C8" s="38"/>
      <c r="D8" s="39" t="s">
        <v>216</v>
      </c>
    </row>
    <row r="9" customFormat="false" ht="15" hidden="false" customHeight="false" outlineLevel="0" collapsed="false">
      <c r="A9" s="13" t="n">
        <v>5</v>
      </c>
      <c r="B9" s="37" t="s">
        <v>217</v>
      </c>
      <c r="C9" s="38"/>
      <c r="D9" s="39" t="s">
        <v>218</v>
      </c>
    </row>
    <row r="10" customFormat="false" ht="15" hidden="false" customHeight="false" outlineLevel="0" collapsed="false">
      <c r="A10" s="13" t="n">
        <v>6</v>
      </c>
      <c r="B10" s="37" t="s">
        <v>219</v>
      </c>
      <c r="C10" s="38"/>
      <c r="D10" s="39" t="s">
        <v>220</v>
      </c>
    </row>
    <row r="11" customFormat="false" ht="15" hidden="false" customHeight="false" outlineLevel="0" collapsed="false">
      <c r="A11" s="13" t="n">
        <v>7</v>
      </c>
      <c r="B11" s="37" t="s">
        <v>221</v>
      </c>
      <c r="C11" s="38"/>
      <c r="D11" s="40" t="s">
        <v>222</v>
      </c>
    </row>
    <row r="12" customFormat="false" ht="15" hidden="false" customHeight="false" outlineLevel="0" collapsed="false">
      <c r="A12" s="13" t="n">
        <v>8</v>
      </c>
      <c r="B12" s="37" t="s">
        <v>223</v>
      </c>
      <c r="C12" s="38"/>
      <c r="D12" s="39" t="s">
        <v>224</v>
      </c>
    </row>
    <row r="13" customFormat="false" ht="15" hidden="false" customHeight="false" outlineLevel="0" collapsed="false">
      <c r="A13" s="13" t="n">
        <v>9</v>
      </c>
      <c r="B13" s="41" t="s">
        <v>225</v>
      </c>
      <c r="C13" s="38"/>
      <c r="D13" s="39" t="s">
        <v>226</v>
      </c>
    </row>
    <row r="14" customFormat="false" ht="15" hidden="false" customHeight="false" outlineLevel="0" collapsed="false">
      <c r="A14" s="13" t="n">
        <v>10</v>
      </c>
      <c r="B14" s="37" t="s">
        <v>227</v>
      </c>
      <c r="C14" s="38"/>
      <c r="D14" s="39" t="s">
        <v>228</v>
      </c>
    </row>
    <row r="15" customFormat="false" ht="15" hidden="false" customHeight="false" outlineLevel="0" collapsed="false">
      <c r="A15" s="13" t="n">
        <v>11</v>
      </c>
      <c r="B15" s="37" t="s">
        <v>229</v>
      </c>
      <c r="C15" s="38"/>
      <c r="D15" s="39" t="s">
        <v>230</v>
      </c>
    </row>
    <row r="16" customFormat="false" ht="15" hidden="false" customHeight="false" outlineLevel="0" collapsed="false">
      <c r="A16" s="13" t="n">
        <v>12</v>
      </c>
      <c r="B16" s="37" t="s">
        <v>231</v>
      </c>
      <c r="C16" s="38"/>
      <c r="D16" s="39" t="s">
        <v>232</v>
      </c>
    </row>
    <row r="17" customFormat="false" ht="15" hidden="false" customHeight="false" outlineLevel="0" collapsed="false">
      <c r="A17" s="13" t="n">
        <v>13</v>
      </c>
      <c r="B17" s="37" t="s">
        <v>233</v>
      </c>
      <c r="C17" s="38"/>
      <c r="D17" s="39" t="s">
        <v>234</v>
      </c>
    </row>
    <row r="18" customFormat="false" ht="15" hidden="false" customHeight="false" outlineLevel="0" collapsed="false">
      <c r="A18" s="13" t="n">
        <v>14</v>
      </c>
      <c r="B18" s="37" t="s">
        <v>235</v>
      </c>
      <c r="C18" s="38"/>
      <c r="D18" s="40" t="s">
        <v>236</v>
      </c>
    </row>
    <row r="19" customFormat="false" ht="15" hidden="false" customHeight="false" outlineLevel="0" collapsed="false">
      <c r="A19" s="13" t="n">
        <v>15</v>
      </c>
      <c r="B19" s="37" t="s">
        <v>237</v>
      </c>
      <c r="C19" s="38"/>
      <c r="D19" s="39" t="s">
        <v>238</v>
      </c>
    </row>
    <row r="20" customFormat="false" ht="15" hidden="false" customHeight="false" outlineLevel="0" collapsed="false">
      <c r="A20" s="13" t="n">
        <v>16</v>
      </c>
      <c r="B20" s="37" t="s">
        <v>239</v>
      </c>
      <c r="C20" s="38"/>
      <c r="D20" s="39" t="s">
        <v>240</v>
      </c>
    </row>
    <row r="21" customFormat="false" ht="29.85" hidden="false" customHeight="false" outlineLevel="0" collapsed="false">
      <c r="A21" s="13" t="n">
        <v>17</v>
      </c>
      <c r="B21" s="37" t="s">
        <v>241</v>
      </c>
      <c r="C21" s="38"/>
      <c r="D21" s="39" t="s">
        <v>242</v>
      </c>
    </row>
    <row r="22" customFormat="false" ht="15" hidden="false" customHeight="false" outlineLevel="0" collapsed="false">
      <c r="A22" s="13" t="n">
        <v>18</v>
      </c>
      <c r="B22" s="37" t="s">
        <v>243</v>
      </c>
      <c r="C22" s="38"/>
      <c r="D22" s="39" t="s">
        <v>244</v>
      </c>
    </row>
    <row r="23" customFormat="false" ht="15" hidden="false" customHeight="false" outlineLevel="0" collapsed="false">
      <c r="A23" s="13" t="n">
        <v>19</v>
      </c>
      <c r="B23" s="37" t="s">
        <v>245</v>
      </c>
      <c r="C23" s="38"/>
      <c r="D23" s="39" t="s">
        <v>246</v>
      </c>
    </row>
    <row r="24" customFormat="false" ht="15" hidden="false" customHeight="false" outlineLevel="0" collapsed="false">
      <c r="A24" s="13" t="n">
        <v>20</v>
      </c>
      <c r="B24" s="37" t="s">
        <v>247</v>
      </c>
      <c r="C24" s="38"/>
      <c r="D24" s="39" t="s">
        <v>248</v>
      </c>
    </row>
    <row r="26" customFormat="false" ht="15" hidden="false" customHeight="false" outlineLevel="0" collapsed="false">
      <c r="B26" s="9" t="s">
        <v>249</v>
      </c>
      <c r="C26" s="10" t="n">
        <f aca="false">COUNTIF(C5:C24,"O")</f>
        <v>0</v>
      </c>
    </row>
    <row r="28" customFormat="false" ht="52.2" hidden="false" customHeight="false" outlineLevel="0" collapsed="false">
      <c r="B28" s="20" t="s">
        <v>250</v>
      </c>
    </row>
    <row r="30" customFormat="false" ht="15" hidden="false" customHeight="false" outlineLevel="0" collapsed="false">
      <c r="B30" s="2" t="s">
        <v>251</v>
      </c>
    </row>
    <row r="31" customFormat="false" ht="15" hidden="false" customHeight="false" outlineLevel="0" collapsed="false">
      <c r="B31" s="2" t="s">
        <v>45</v>
      </c>
    </row>
  </sheetData>
  <dataValidations count="1">
    <dataValidation allowBlank="true" errorStyle="stop" operator="between" showDropDown="false" showErrorMessage="false" showInputMessage="false" sqref="C5:C24" type="list">
      <formula1>"O,X,해당없음"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2026-09-09T15:22:55Z</dcterms:created>
  <dc:creator>openpyxl</dc:creator>
  <dc:description/>
  <dc:language>en-US</dc:language>
  <cp:lastModifiedBy/>
  <dcterms:modified xsi:type="dcterms:W3CDTF">2026-09-09T15:22:55Z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