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 사용법" sheetId="1" state="visible" r:id="rId3"/>
    <sheet name="00 목차" sheetId="2" state="visible" r:id="rId4"/>
    <sheet name="01 채용계획" sheetId="3" state="visible" r:id="rId5"/>
    <sheet name="02 직무기술서 JD" sheetId="4" state="visible" r:id="rId6"/>
    <sheet name="03 공고점검" sheetId="5" state="visible" r:id="rId7"/>
    <sheet name="04 서류검토기준" sheetId="6" state="visible" r:id="rId8"/>
    <sheet name="05 면접질문설계" sheetId="7" state="visible" r:id="rId9"/>
    <sheet name="06 면접평가표" sheetId="8" state="visible" r:id="rId10"/>
    <sheet name="07 과제전형" sheetId="9" state="visible" r:id="rId11"/>
    <sheet name="08 레퍼런스체크" sheetId="10" state="visible" r:id="rId12"/>
    <sheet name="09 연봉밴드" sheetId="11" state="visible" r:id="rId13"/>
    <sheet name="10 처우제안" sheetId="12" state="visible" r:id="rId14"/>
    <sheet name="11 온보딩30일" sheetId="13" state="visible" r:id="rId15"/>
    <sheet name="12 1대1면담" sheetId="14" state="visible" r:id="rId16"/>
    <sheet name="13 개인목표" sheetId="15" state="visible" r:id="rId17"/>
    <sheet name="14 성과평가표" sheetId="16" state="visible" r:id="rId18"/>
    <sheet name="15 평가·보상" sheetId="17" state="visible" r:id="rId19"/>
    <sheet name="16 팀R&amp;R" sheetId="18" state="visible" r:id="rId20"/>
    <sheet name="17 퇴사처리" sheetId="19" state="visible" r:id="rId21"/>
    <sheet name="18 채용퍼널지표" sheetId="20" state="visible" r:id="rId2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<sst xmlns="http://schemas.openxmlformats.org/spreadsheetml/2006/main" count="741" uniqueCount="595">
  <si>
    <r>
      <rPr>
        <b val="true"/>
        <sz val="18"/>
        <color rgb="FFFFFFFF"/>
        <rFont val="Noto Sans CJK SC"/>
        <family val="2"/>
      </rPr>
      <t xml:space="preserve">사람을 뽑고 함께 일하고 보내기까지 — 인사 실무 엑셀 양식 </t>
    </r>
    <r>
      <rPr>
        <b val="true"/>
        <sz val="18"/>
        <color rgb="FFFFFFFF"/>
        <rFont val="맑은 고딕"/>
        <family val="0"/>
        <charset val="1"/>
      </rPr>
      <t xml:space="preserve">18</t>
    </r>
    <r>
      <rPr>
        <b val="true"/>
        <sz val="18"/>
        <color rgb="FFFFFFFF"/>
        <rFont val="Noto Sans CJK SC"/>
        <family val="2"/>
      </rPr>
      <t xml:space="preserve">종</t>
    </r>
  </si>
  <si>
    <r>
      <rPr>
        <sz val="9.5"/>
        <color rgb="FF6B6B77"/>
        <rFont val="맑은 고딕"/>
        <family val="0"/>
        <charset val="1"/>
      </rPr>
      <t xml:space="preserve">younsubjung.com  ·  </t>
    </r>
    <r>
      <rPr>
        <sz val="9.5"/>
        <color rgb="FF6B6B77"/>
        <rFont val="Noto Sans CJK SC"/>
        <family val="2"/>
      </rPr>
      <t xml:space="preserve">정윤섭  </t>
    </r>
    <r>
      <rPr>
        <sz val="9.5"/>
        <color rgb="FF6B6B77"/>
        <rFont val="맑은 고딕"/>
        <family val="0"/>
        <charset val="1"/>
      </rPr>
      <t xml:space="preserve">·  2026.09.09 </t>
    </r>
    <r>
      <rPr>
        <sz val="9.5"/>
        <color rgb="FF6B6B77"/>
        <rFont val="Noto Sans CJK SC"/>
        <family val="2"/>
      </rPr>
      <t xml:space="preserve">기준  </t>
    </r>
    <r>
      <rPr>
        <sz val="9.5"/>
        <color rgb="FF6B6B77"/>
        <rFont val="맑은 고딕"/>
        <family val="0"/>
        <charset val="1"/>
      </rPr>
      <t xml:space="preserve">·  </t>
    </r>
    <r>
      <rPr>
        <sz val="9.5"/>
        <color rgb="FF6B6B77"/>
        <rFont val="Noto Sans CJK SC"/>
        <family val="2"/>
      </rPr>
      <t xml:space="preserve">회사 안에서는 자유롭게 고쳐 쓰셔도 됩니다</t>
    </r>
  </si>
  <si>
    <t xml:space="preserve">지금 상황에 맞는 시트부터 여십시오</t>
  </si>
  <si>
    <t xml:space="preserve">첫 직원을 뽑습니까</t>
  </si>
  <si>
    <r>
      <rPr>
        <sz val="9.5"/>
        <color rgb="FF111114"/>
        <rFont val="맑은 고딕"/>
        <family val="0"/>
        <charset val="1"/>
      </rPr>
      <t xml:space="preserve">01 </t>
    </r>
    <r>
      <rPr>
        <sz val="9.5"/>
        <color rgb="FF111114"/>
        <rFont val="Noto Sans CJK SC"/>
        <family val="2"/>
      </rPr>
      <t xml:space="preserve">채용계획 → </t>
    </r>
    <r>
      <rPr>
        <sz val="9.5"/>
        <color rgb="FF111114"/>
        <rFont val="맑은 고딕"/>
        <family val="0"/>
        <charset val="1"/>
      </rPr>
      <t xml:space="preserve">02 </t>
    </r>
    <r>
      <rPr>
        <sz val="9.5"/>
        <color rgb="FF111114"/>
        <rFont val="Noto Sans CJK SC"/>
        <family val="2"/>
      </rPr>
      <t xml:space="preserve">직무기술서 → </t>
    </r>
    <r>
      <rPr>
        <sz val="9.5"/>
        <color rgb="FF111114"/>
        <rFont val="맑은 고딕"/>
        <family val="0"/>
        <charset val="1"/>
      </rPr>
      <t xml:space="preserve">03 </t>
    </r>
    <r>
      <rPr>
        <sz val="9.5"/>
        <color rgb="FF111114"/>
        <rFont val="Noto Sans CJK SC"/>
        <family val="2"/>
      </rPr>
      <t xml:space="preserve">공고점검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여기까지가 공고를 올리기 전입니다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</si>
  <si>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지원서가 쌓였습니까</t>
  </si>
  <si>
    <r>
      <rPr>
        <sz val="9.5"/>
        <color rgb="FF111114"/>
        <rFont val="맑은 고딕"/>
        <family val="0"/>
        <charset val="1"/>
      </rPr>
      <t xml:space="preserve">04 </t>
    </r>
    <r>
      <rPr>
        <sz val="9.5"/>
        <color rgb="FF111114"/>
        <rFont val="Noto Sans CJK SC"/>
        <family val="2"/>
      </rPr>
      <t xml:space="preserve">서류검토기준 → </t>
    </r>
    <r>
      <rPr>
        <sz val="9.5"/>
        <color rgb="FF111114"/>
        <rFont val="맑은 고딕"/>
        <family val="0"/>
        <charset val="1"/>
      </rPr>
      <t xml:space="preserve">05 </t>
    </r>
    <r>
      <rPr>
        <sz val="9.5"/>
        <color rgb="FF111114"/>
        <rFont val="Noto Sans CJK SC"/>
        <family val="2"/>
      </rPr>
      <t xml:space="preserve">면접질문설계 → </t>
    </r>
    <r>
      <rPr>
        <sz val="9.5"/>
        <color rgb="FF111114"/>
        <rFont val="맑은 고딕"/>
        <family val="0"/>
        <charset val="1"/>
      </rPr>
      <t xml:space="preserve">06 </t>
    </r>
    <r>
      <rPr>
        <sz val="9.5"/>
        <color rgb="FF111114"/>
        <rFont val="Noto Sans CJK SC"/>
        <family val="2"/>
      </rPr>
      <t xml:space="preserve">면접평가표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기준을 먼저 정하고 파일을 엽니다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</si>
  <si>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오퍼를 내야 합니까</t>
  </si>
  <si>
    <r>
      <rPr>
        <sz val="9.5"/>
        <color rgb="FF111114"/>
        <rFont val="맑은 고딕"/>
        <family val="0"/>
        <charset val="1"/>
      </rPr>
      <t xml:space="preserve">09 </t>
    </r>
    <r>
      <rPr>
        <sz val="9.5"/>
        <color rgb="FF111114"/>
        <rFont val="Noto Sans CJK SC"/>
        <family val="2"/>
      </rPr>
      <t xml:space="preserve">연봉밴드 → </t>
    </r>
    <r>
      <rPr>
        <sz val="9.5"/>
        <color rgb="FF111114"/>
        <rFont val="맑은 고딕"/>
        <family val="0"/>
        <charset val="1"/>
      </rPr>
      <t xml:space="preserve">10 </t>
    </r>
    <r>
      <rPr>
        <sz val="9.5"/>
        <color rgb="FF111114"/>
        <rFont val="Noto Sans CJK SC"/>
        <family val="2"/>
      </rPr>
      <t xml:space="preserve">처우제안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밴드가 없으면 첫 사람이 기준이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</si>
  <si>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다음 주에 첫 출근입니까</t>
  </si>
  <si>
    <r>
      <rPr>
        <sz val="9.5"/>
        <color rgb="FF111114"/>
        <rFont val="맑은 고딕"/>
        <family val="0"/>
        <charset val="1"/>
      </rPr>
      <t xml:space="preserve">11 </t>
    </r>
    <r>
      <rPr>
        <sz val="9.5"/>
        <color rgb="FF111114"/>
        <rFont val="Noto Sans CJK SC"/>
        <family val="2"/>
      </rPr>
      <t xml:space="preserve">온보딩</t>
    </r>
    <r>
      <rPr>
        <sz val="9.5"/>
        <color rgb="FF111114"/>
        <rFont val="맑은 고딕"/>
        <family val="0"/>
        <charset val="1"/>
      </rPr>
      <t xml:space="preserve">30</t>
    </r>
    <r>
      <rPr>
        <sz val="9.5"/>
        <color rgb="FF111114"/>
        <rFont val="Noto Sans CJK SC"/>
        <family val="2"/>
      </rPr>
      <t xml:space="preserve">일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출근 전에 다섯 줄만 챙겨도 첫날이 달라집니다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</si>
  <si>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평가 기간이 다가옵니까</t>
  </si>
  <si>
    <r>
      <rPr>
        <sz val="9.5"/>
        <color rgb="FF111114"/>
        <rFont val="맑은 고딕"/>
        <family val="0"/>
        <charset val="1"/>
      </rPr>
      <t xml:space="preserve">13 </t>
    </r>
    <r>
      <rPr>
        <sz val="9.5"/>
        <color rgb="FF111114"/>
        <rFont val="Noto Sans CJK SC"/>
        <family val="2"/>
      </rPr>
      <t xml:space="preserve">개인목표 → </t>
    </r>
    <r>
      <rPr>
        <sz val="9.5"/>
        <color rgb="FF111114"/>
        <rFont val="맑은 고딕"/>
        <family val="0"/>
        <charset val="1"/>
      </rPr>
      <t xml:space="preserve">14 </t>
    </r>
    <r>
      <rPr>
        <sz val="9.5"/>
        <color rgb="FF111114"/>
        <rFont val="Noto Sans CJK SC"/>
        <family val="2"/>
      </rPr>
      <t xml:space="preserve">성과평가표 → </t>
    </r>
    <r>
      <rPr>
        <sz val="9.5"/>
        <color rgb="FF111114"/>
        <rFont val="맑은 고딕"/>
        <family val="0"/>
        <charset val="1"/>
      </rPr>
      <t xml:space="preserve">15 </t>
    </r>
    <r>
      <rPr>
        <sz val="9.5"/>
        <color rgb="FF111114"/>
        <rFont val="Noto Sans CJK SC"/>
        <family val="2"/>
      </rPr>
      <t xml:space="preserve">평가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보상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기준을 먼저 공유합니다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</si>
  <si>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사람이 나가겠다고 합니까</t>
  </si>
  <si>
    <r>
      <rPr>
        <sz val="9.5"/>
        <color rgb="FF111114"/>
        <rFont val="맑은 고딕"/>
        <family val="0"/>
        <charset val="1"/>
      </rPr>
      <t xml:space="preserve">17 </t>
    </r>
    <r>
      <rPr>
        <sz val="9.5"/>
        <color rgb="FF111114"/>
        <rFont val="Noto Sans CJK SC"/>
        <family val="2"/>
      </rPr>
      <t xml:space="preserve">퇴사처리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들은 날 바로 표를 꺼냅니다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</si>
  <si>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채용이 자꾸 오래 걸립니까</t>
  </si>
  <si>
    <r>
      <rPr>
        <sz val="9.5"/>
        <color rgb="FF111114"/>
        <rFont val="맑은 고딕"/>
        <family val="0"/>
        <charset val="1"/>
      </rPr>
      <t xml:space="preserve">18 </t>
    </r>
    <r>
      <rPr>
        <sz val="9.5"/>
        <color rgb="FF111114"/>
        <rFont val="Noto Sans CJK SC"/>
        <family val="2"/>
      </rPr>
      <t xml:space="preserve">채용퍼널지표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어느 단계에서 빠지는지부터 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</si>
  <si>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칸 색깔이 뜻하는 것</t>
  </si>
  <si>
    <t xml:space="preserve">연노랑 칸</t>
  </si>
  <si>
    <r>
      <rPr>
        <sz val="9.5"/>
        <color rgb="FF111114"/>
        <rFont val="Noto Sans CJK SC"/>
        <family val="2"/>
      </rPr>
      <t xml:space="preserve">여기에 적으세요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손으로 채우는 자리입니다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</si>
  <si>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연초록 칸</t>
  </si>
  <si>
    <r>
      <rPr>
        <sz val="9.5"/>
        <color rgb="FF111114"/>
        <rFont val="Noto Sans CJK SC"/>
        <family val="2"/>
      </rPr>
      <t xml:space="preserve">자동으로 계산됩니다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지우면 수식이 사라집니다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</si>
  <si>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회색 이름표</t>
  </si>
  <si>
    <r>
      <rPr>
        <sz val="9.5"/>
        <color rgb="FF111114"/>
        <rFont val="Noto Sans CJK SC"/>
        <family val="2"/>
      </rPr>
      <t xml:space="preserve">칸 이름입니다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</si>
  <si>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노랑 띠</t>
  </si>
  <si>
    <r>
      <rPr>
        <sz val="9.5"/>
        <color rgb="FF111114"/>
        <rFont val="Noto Sans CJK SC"/>
        <family val="2"/>
      </rPr>
      <t xml:space="preserve">구역이 바뀌는 자리입니다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</si>
  <si>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숫자가 자동으로 나오는 시트</t>
  </si>
  <si>
    <t xml:space="preserve">시트</t>
  </si>
  <si>
    <t xml:space="preserve">자동으로 나오는 값</t>
  </si>
  <si>
    <r>
      <rPr>
        <b val="true"/>
        <sz val="9.5"/>
        <color rgb="FF111114"/>
        <rFont val="맑은 고딕"/>
        <family val="0"/>
        <charset val="1"/>
      </rPr>
      <t xml:space="preserve">03 </t>
    </r>
    <r>
      <rPr>
        <b val="true"/>
        <sz val="9.5"/>
        <color rgb="FF111114"/>
        <rFont val="Noto Sans CJK SC"/>
        <family val="2"/>
      </rPr>
      <t xml:space="preserve">공고점검</t>
    </r>
  </si>
  <si>
    <t xml:space="preserve">채운 비율</t>
  </si>
  <si>
    <r>
      <rPr>
        <b val="true"/>
        <sz val="9.5"/>
        <color rgb="FF111114"/>
        <rFont val="맑은 고딕"/>
        <family val="0"/>
        <charset val="1"/>
      </rPr>
      <t xml:space="preserve">04 </t>
    </r>
    <r>
      <rPr>
        <b val="true"/>
        <sz val="9.5"/>
        <color rgb="FF111114"/>
        <rFont val="Noto Sans CJK SC"/>
        <family val="2"/>
      </rPr>
      <t xml:space="preserve">서류검토기준</t>
    </r>
  </si>
  <si>
    <r>
      <rPr>
        <sz val="9.5"/>
        <color rgb="FF111114"/>
        <rFont val="Noto Sans CJK SC"/>
        <family val="2"/>
      </rPr>
      <t xml:space="preserve">총점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순위</t>
    </r>
  </si>
  <si>
    <r>
      <rPr>
        <b val="true"/>
        <sz val="9.5"/>
        <color rgb="FF111114"/>
        <rFont val="맑은 고딕"/>
        <family val="0"/>
        <charset val="1"/>
      </rPr>
      <t xml:space="preserve">06 </t>
    </r>
    <r>
      <rPr>
        <b val="true"/>
        <sz val="9.5"/>
        <color rgb="FF111114"/>
        <rFont val="Noto Sans CJK SC"/>
        <family val="2"/>
      </rPr>
      <t xml:space="preserve">면접평가표</t>
    </r>
  </si>
  <si>
    <r>
      <rPr>
        <sz val="9.5"/>
        <color rgb="FF111114"/>
        <rFont val="Noto Sans CJK SC"/>
        <family val="2"/>
      </rPr>
      <t xml:space="preserve">총점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판정</t>
    </r>
  </si>
  <si>
    <r>
      <rPr>
        <b val="true"/>
        <sz val="9.5"/>
        <color rgb="FF111114"/>
        <rFont val="맑은 고딕"/>
        <family val="0"/>
        <charset val="1"/>
      </rPr>
      <t xml:space="preserve">09 </t>
    </r>
    <r>
      <rPr>
        <b val="true"/>
        <sz val="9.5"/>
        <color rgb="FF111114"/>
        <rFont val="Noto Sans CJK SC"/>
        <family val="2"/>
      </rPr>
      <t xml:space="preserve">연봉밴드</t>
    </r>
  </si>
  <si>
    <r>
      <rPr>
        <sz val="9.5"/>
        <color rgb="FF111114"/>
        <rFont val="Noto Sans CJK SC"/>
        <family val="2"/>
      </rPr>
      <t xml:space="preserve">밴드 하단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상단</t>
    </r>
  </si>
  <si>
    <r>
      <rPr>
        <b val="true"/>
        <sz val="9.5"/>
        <color rgb="FF111114"/>
        <rFont val="맑은 고딕"/>
        <family val="0"/>
        <charset val="1"/>
      </rPr>
      <t xml:space="preserve">10 </t>
    </r>
    <r>
      <rPr>
        <b val="true"/>
        <sz val="9.5"/>
        <color rgb="FF111114"/>
        <rFont val="Noto Sans CJK SC"/>
        <family val="2"/>
      </rPr>
      <t xml:space="preserve">처우제안</t>
    </r>
  </si>
  <si>
    <r>
      <rPr>
        <sz val="9.5"/>
        <color rgb="FF111114"/>
        <rFont val="Noto Sans CJK SC"/>
        <family val="2"/>
      </rPr>
      <t xml:space="preserve">연 환산 합계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행사에 드는 돈</t>
    </r>
  </si>
  <si>
    <r>
      <rPr>
        <b val="true"/>
        <sz val="9.5"/>
        <color rgb="FF111114"/>
        <rFont val="맑은 고딕"/>
        <family val="0"/>
        <charset val="1"/>
      </rPr>
      <t xml:space="preserve">14 </t>
    </r>
    <r>
      <rPr>
        <b val="true"/>
        <sz val="9.5"/>
        <color rgb="FF111114"/>
        <rFont val="Noto Sans CJK SC"/>
        <family val="2"/>
      </rPr>
      <t xml:space="preserve">성과평가표</t>
    </r>
  </si>
  <si>
    <r>
      <rPr>
        <sz val="9.5"/>
        <color rgb="FF111114"/>
        <rFont val="Noto Sans CJK SC"/>
        <family val="2"/>
      </rPr>
      <t xml:space="preserve">달성률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일하는 방식 평균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등급</t>
    </r>
  </si>
  <si>
    <r>
      <rPr>
        <b val="true"/>
        <sz val="9.5"/>
        <color rgb="FF111114"/>
        <rFont val="맑은 고딕"/>
        <family val="0"/>
        <charset val="1"/>
      </rPr>
      <t xml:space="preserve">15 </t>
    </r>
    <r>
      <rPr>
        <b val="true"/>
        <sz val="9.5"/>
        <color rgb="FF111114"/>
        <rFont val="Noto Sans CJK SC"/>
        <family val="2"/>
      </rPr>
      <t xml:space="preserve">평가</t>
    </r>
    <r>
      <rPr>
        <b val="true"/>
        <sz val="9.5"/>
        <color rgb="FF111114"/>
        <rFont val="맑은 고딕"/>
        <family val="0"/>
        <charset val="1"/>
      </rPr>
      <t xml:space="preserve">·</t>
    </r>
    <r>
      <rPr>
        <b val="true"/>
        <sz val="9.5"/>
        <color rgb="FF111114"/>
        <rFont val="Noto Sans CJK SC"/>
        <family val="2"/>
      </rPr>
      <t xml:space="preserve">보상</t>
    </r>
  </si>
  <si>
    <r>
      <rPr>
        <sz val="9.5"/>
        <color rgb="FF111114"/>
        <rFont val="Noto Sans CJK SC"/>
        <family val="2"/>
      </rPr>
      <t xml:space="preserve">인상률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새 연봉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성과급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합계</t>
    </r>
  </si>
  <si>
    <r>
      <rPr>
        <b val="true"/>
        <sz val="9.5"/>
        <color rgb="FF111114"/>
        <rFont val="맑은 고딕"/>
        <family val="0"/>
        <charset val="1"/>
      </rPr>
      <t xml:space="preserve">18 </t>
    </r>
    <r>
      <rPr>
        <b val="true"/>
        <sz val="9.5"/>
        <color rgb="FF111114"/>
        <rFont val="Noto Sans CJK SC"/>
        <family val="2"/>
      </rPr>
      <t xml:space="preserve">채용퍼널지표</t>
    </r>
  </si>
  <si>
    <r>
      <rPr>
        <sz val="9.5"/>
        <color rgb="FF111114"/>
        <rFont val="Noto Sans CJK SC"/>
        <family val="2"/>
      </rPr>
      <t xml:space="preserve">단계별 전환율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한 명당 비용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가장 많이 빠지는 단계</t>
    </r>
  </si>
  <si>
    <t xml:space="preserve">미리 들어 있는 숫자와 문장에 대해</t>
  </si>
  <si>
    <r>
      <rPr>
        <sz val="9"/>
        <color rgb="FF6B6B77"/>
        <rFont val="Noto Sans CJK SC"/>
        <family val="2"/>
      </rPr>
      <t xml:space="preserve">※ 계산이 되는 시트에는 쓰는 법을 보여 주려고 지어낸 예시 숫자를 넣어 두었습니다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실제 회사 자료가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여러분 숫자로 덮어쓰시면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</si>
  <si>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이 파일은 인사 실무를 정리한 서식이고 법률 자문이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근로계약 </t>
    </r>
    <r>
      <rPr>
        <sz val="9"/>
        <color rgb="FF6B6B77"/>
        <rFont val="맑은 고딕"/>
        <family val="0"/>
        <charset val="1"/>
      </rPr>
      <t xml:space="preserve">· 4</t>
    </r>
    <r>
      <rPr>
        <sz val="9"/>
        <color rgb="FF6B6B77"/>
        <rFont val="Noto Sans CJK SC"/>
        <family val="2"/>
      </rPr>
      <t xml:space="preserve">대보험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퇴직금처럼 법으로 정해진 것은 노무사나 관할 기관에서 확인하십시오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면접에서 묻지 않는 것</t>
    </r>
    <r>
      <rPr>
        <sz val="9"/>
        <color rgb="FF6B6B77"/>
        <rFont val="맑은 고딕"/>
        <family val="0"/>
        <charset val="1"/>
      </rPr>
      <t xml:space="preserve">(05</t>
    </r>
    <r>
      <rPr>
        <sz val="9"/>
        <color rgb="FF6B6B77"/>
        <rFont val="Noto Sans CJK SC"/>
        <family val="2"/>
      </rPr>
      <t xml:space="preserve">번 시트</t>
    </r>
    <r>
      <rPr>
        <sz val="9"/>
        <color rgb="FF6B6B77"/>
        <rFont val="맑은 고딕"/>
        <family val="0"/>
        <charset val="1"/>
      </rPr>
      <t xml:space="preserve">)</t>
    </r>
    <r>
      <rPr>
        <sz val="9"/>
        <color rgb="FF6B6B77"/>
        <rFont val="Noto Sans CJK SC"/>
        <family val="2"/>
      </rPr>
      <t xml:space="preserve">은 채용절차의 공정화에 관한 법률과 관련이 있으니 특히 그렇습니다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</si>
  <si>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6"/>
        <color rgb="FFFFFFFF"/>
        <rFont val="Noto Sans CJK SC"/>
        <family val="2"/>
      </rPr>
      <t xml:space="preserve">목차 — </t>
    </r>
    <r>
      <rPr>
        <b val="true"/>
        <sz val="16"/>
        <color rgb="FFFFFFFF"/>
        <rFont val="맑은 고딕"/>
        <family val="0"/>
        <charset val="1"/>
      </rPr>
      <t xml:space="preserve">18</t>
    </r>
    <r>
      <rPr>
        <b val="true"/>
        <sz val="16"/>
        <color rgb="FFFFFFFF"/>
        <rFont val="Noto Sans CJK SC"/>
        <family val="2"/>
      </rPr>
      <t xml:space="preserve">개 문서</t>
    </r>
  </si>
  <si>
    <t xml:space="preserve">뽑기 전 — 자리를 정합니다</t>
  </si>
  <si>
    <r>
      <rPr>
        <sz val="9"/>
        <color rgb="FF6B6B77"/>
        <rFont val="Noto Sans CJK SC"/>
        <family val="2"/>
      </rPr>
      <t xml:space="preserve">사람을 뽑기로 마음먹었을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공고를 올리기 전에 이 표를 먼저 채웁니다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</si>
  <si>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공고를 쓰기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표가 채워져야 공고 문구가 나옵니다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</si>
  <si>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공고를 올리기 직전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열두 줄을 훑는 데 </t>
    </r>
    <r>
      <rPr>
        <sz val="9"/>
        <color rgb="FF6B6B77"/>
        <rFont val="맑은 고딕"/>
        <family val="0"/>
        <charset val="1"/>
      </rPr>
      <t xml:space="preserve">5</t>
    </r>
    <r>
      <rPr>
        <sz val="9"/>
        <color rgb="FF6B6B77"/>
        <rFont val="Noto Sans CJK SC"/>
        <family val="2"/>
      </rPr>
      <t xml:space="preserve">분이면 됩니다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</si>
  <si>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고르기 — 같은 잣대로</t>
  </si>
  <si>
    <r>
      <rPr>
        <sz val="9"/>
        <color rgb="FF6B6B77"/>
        <rFont val="Noto Sans CJK SC"/>
        <family val="2"/>
      </rPr>
      <t xml:space="preserve">지원서가 쌓였을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기준을 먼저 정하고 열어야 흔들리지 않습니다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</si>
  <si>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면접 전날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물을 것을 미리 적어 두면 면접이 짧아집니다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</si>
  <si>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면접 직후 </t>
    </r>
    <r>
      <rPr>
        <sz val="9"/>
        <color rgb="FF6B6B77"/>
        <rFont val="맑은 고딕"/>
        <family val="0"/>
        <charset val="1"/>
      </rPr>
      <t xml:space="preserve">5</t>
    </r>
    <r>
      <rPr>
        <sz val="9"/>
        <color rgb="FF6B6B77"/>
        <rFont val="Noto Sans CJK SC"/>
        <family val="2"/>
      </rPr>
      <t xml:space="preserve">분 안에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하루 지나면 인상만 남습니다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</si>
  <si>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면접만으로 판단이 안 설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다만 과제를 내면 지원자가 줄어듭니다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</si>
  <si>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오퍼 직전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반드시 지원자 동의를 받고 진행합니다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</si>
  <si>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제안하기 — 숫자를 만듭니다</t>
  </si>
  <si>
    <r>
      <rPr>
        <sz val="9"/>
        <color rgb="FF6B6B77"/>
        <rFont val="Noto Sans CJK SC"/>
        <family val="2"/>
      </rPr>
      <t xml:space="preserve">첫 채용 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한 명을 뽑고 나서 만들면 그 한 명이 기준이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</si>
  <si>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오퍼를 내기 직전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말로 하기 전에 표로 만들어 둡니다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</si>
  <si>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들어온 다음 — 첫 달과 매주</t>
  </si>
  <si>
    <r>
      <rPr>
        <sz val="9"/>
        <color rgb="FF6B6B77"/>
        <rFont val="Noto Sans CJK SC"/>
        <family val="2"/>
      </rPr>
      <t xml:space="preserve">합격 통보 직후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첫 출근일보다 앞서 준비합니다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</si>
  <si>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매주 또는 격주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같은 서식에 쌓아야 흐름이 보입니다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</si>
  <si>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함께 일하기 — 목표와 평가</t>
  </si>
  <si>
    <r>
      <rPr>
        <sz val="9"/>
        <color rgb="FF6B6B77"/>
        <rFont val="Noto Sans CJK SC"/>
        <family val="2"/>
      </rPr>
      <t xml:space="preserve">분기 시작할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회사 목표가 정해진 다음입니다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</si>
  <si>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분기 또는 반기 끝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평가 기간이 시작될 때 기준을 먼저 공유합니다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</si>
  <si>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평가가 끝난 직후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아무것도 안 붙으면 다음 분기부터 아무도 진지하게 하지 않습니다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</si>
  <si>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사람이 다섯을 넘어갈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겹치는 곳과 빈 곳을 찾습니다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</si>
  <si>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보내고 나서 — 정리와 점검</t>
  </si>
  <si>
    <r>
      <rPr>
        <sz val="9"/>
        <color rgb="FF6B6B77"/>
        <rFont val="Noto Sans CJK SC"/>
        <family val="2"/>
      </rPr>
      <t xml:space="preserve">퇴사 이야기를 들은 날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그날 표를 꺼냅니다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</si>
  <si>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한 자리를 채우고 나서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다음 채용이 훨씬 빨라집니다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</si>
  <si>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01.  </t>
    </r>
    <r>
      <rPr>
        <b val="true"/>
        <sz val="15"/>
        <color rgb="FFFFFFFF"/>
        <rFont val="Noto Sans CJK SC"/>
        <family val="2"/>
      </rPr>
      <t xml:space="preserve">채용 계획표    </t>
    </r>
    <r>
      <rPr>
        <b val="true"/>
        <sz val="15"/>
        <color rgb="FFFFFFFF"/>
        <rFont val="맑은 고딕"/>
        <family val="0"/>
        <charset val="1"/>
      </rPr>
      <t xml:space="preserve">Hiring Plan</t>
    </r>
  </si>
  <si>
    <t xml:space="preserve">언제 씁니까</t>
  </si>
  <si>
    <r>
      <rPr>
        <sz val="9.5"/>
        <color rgb="FF111114"/>
        <rFont val="Noto Sans CJK SC"/>
        <family val="2"/>
      </rPr>
      <t xml:space="preserve">사람을 뽑기로 마음먹었을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공고를 올리기 전에 이 표를 먼저 채웁니다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</si>
  <si>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적는 순서</t>
  </si>
  <si>
    <r>
      <rPr>
        <sz val="9.5"/>
        <color rgb="FF111114"/>
        <rFont val="Noto Sans CJK SC"/>
        <family val="2"/>
      </rPr>
      <t xml:space="preserve">지금 일을 적고 → 그 일을 누가 하는지 적고 → 아무도 없는 줄을 찾고 → 그 줄에 언제 누구를 넣을지 정합니다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</si>
  <si>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가장 흔한 실수</t>
  </si>
  <si>
    <r>
      <rPr>
        <sz val="9.5"/>
        <color rgb="FF111114"/>
        <rFont val="Noto Sans CJK SC"/>
        <family val="2"/>
      </rPr>
      <t xml:space="preserve">「손이 모자라서」로 시작하는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손이 모자란 것과 그 일을 할 사람이 없는 것은 다릅니다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앞쪽이면 일을 줄이는 게 먼저입니다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</si>
  <si>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① 지금 하는 일을 적고</t>
    </r>
    <r>
      <rPr>
        <b val="true"/>
        <sz val="10.5"/>
        <color rgb="FF111114"/>
        <rFont val="맑은 고딕"/>
        <family val="0"/>
        <charset val="1"/>
      </rPr>
      <t xml:space="preserve">, </t>
    </r>
    <r>
      <rPr>
        <b val="true"/>
        <sz val="10.5"/>
        <color rgb="FF111114"/>
        <rFont val="Noto Sans CJK SC"/>
        <family val="2"/>
      </rPr>
      <t xml:space="preserve">누가 하는지 적습니다</t>
    </r>
  </si>
  <si>
    <t xml:space="preserve">일</t>
  </si>
  <si>
    <t xml:space="preserve">지금 누가</t>
  </si>
  <si>
    <t xml:space="preserve">주당 몇 시간</t>
  </si>
  <si>
    <t xml:space="preserve">이 일이 멈추면</t>
  </si>
  <si>
    <t xml:space="preserve">고객 응대</t>
  </si>
  <si>
    <t xml:space="preserve">대표</t>
  </si>
  <si>
    <t xml:space="preserve">12</t>
  </si>
  <si>
    <t xml:space="preserve">문의가 하루 넘게 안 나갑니다</t>
  </si>
  <si>
    <r>
      <rPr>
        <b val="true"/>
        <sz val="10.5"/>
        <color rgb="FF111114"/>
        <rFont val="Noto Sans CJK SC"/>
        <family val="2"/>
      </rPr>
      <t xml:space="preserve">② 아무도 없는 줄</t>
    </r>
    <r>
      <rPr>
        <b val="true"/>
        <sz val="10.5"/>
        <color rgb="FF111114"/>
        <rFont val="맑은 고딕"/>
        <family val="0"/>
        <charset val="1"/>
      </rPr>
      <t xml:space="preserve">, </t>
    </r>
    <r>
      <rPr>
        <b val="true"/>
        <sz val="10.5"/>
        <color rgb="FF111114"/>
        <rFont val="Noto Sans CJK SC"/>
        <family val="2"/>
      </rPr>
      <t xml:space="preserve">한 사람에게 몰린 줄을 찾습니다</t>
    </r>
  </si>
  <si>
    <t xml:space="preserve">아무도 없는 일</t>
  </si>
  <si>
    <r>
      <rPr>
        <sz val="9"/>
        <color rgb="FF9A9AA6"/>
        <rFont val="Noto Sans CJK SC"/>
        <family val="2"/>
      </rPr>
      <t xml:space="preserve">여기가 다음에 뽑을 자리입니다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</si>
  <si>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한 사람에게 몰린 일</t>
  </si>
  <si>
    <r>
      <rPr>
        <sz val="9"/>
        <color rgb="FF9A9AA6"/>
        <rFont val="Noto Sans CJK SC"/>
        <family val="2"/>
      </rPr>
      <t xml:space="preserve">그 사람이 빠지면 멈추는 일입니다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나누는 게 먼저인지 뽑는 게 먼저인지 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</si>
  <si>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③ 그래서 언제 누구를</t>
  </si>
  <si>
    <t xml:space="preserve">자리 이름</t>
  </si>
  <si>
    <t xml:space="preserve">언제까지</t>
  </si>
  <si>
    <t xml:space="preserve">고용 형태</t>
  </si>
  <si>
    <r>
      <rPr>
        <b val="true"/>
        <sz val="9.5"/>
        <color rgb="FFFFFFFF"/>
        <rFont val="Noto Sans CJK SC"/>
        <family val="2"/>
      </rPr>
      <t xml:space="preserve">예산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연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</si>
  <si>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이 자리가 없으면</t>
  </si>
  <si>
    <t xml:space="preserve">고객 응대 담당</t>
  </si>
  <si>
    <t xml:space="preserve">26.11</t>
  </si>
  <si>
    <t xml:space="preserve">정규</t>
  </si>
  <si>
    <r>
      <rPr>
        <sz val="9"/>
        <color rgb="FF9A9AA6"/>
        <rFont val="맑은 고딕"/>
        <family val="0"/>
        <charset val="1"/>
      </rPr>
      <t xml:space="preserve">4,000</t>
    </r>
    <r>
      <rPr>
        <sz val="9"/>
        <color rgb="FF9A9AA6"/>
        <rFont val="Noto Sans CJK SC"/>
        <family val="2"/>
      </rPr>
      <t xml:space="preserve">만원</t>
    </r>
  </si>
  <si>
    <r>
      <rPr>
        <sz val="9"/>
        <color rgb="FF9A9AA6"/>
        <rFont val="Noto Sans CJK SC"/>
        <family val="2"/>
      </rPr>
      <t xml:space="preserve">대표 시간이 주 </t>
    </r>
    <r>
      <rPr>
        <sz val="9"/>
        <color rgb="FF9A9AA6"/>
        <rFont val="맑은 고딕"/>
        <family val="0"/>
        <charset val="1"/>
      </rPr>
      <t xml:space="preserve">12</t>
    </r>
    <r>
      <rPr>
        <sz val="9"/>
        <color rgb="FF9A9AA6"/>
        <rFont val="Noto Sans CJK SC"/>
        <family val="2"/>
      </rPr>
      <t xml:space="preserve">시간 묶입니다</t>
    </r>
  </si>
  <si>
    <r>
      <rPr>
        <sz val="9"/>
        <color rgb="FF6B6B77"/>
        <rFont val="Noto Sans CJK SC"/>
        <family val="2"/>
      </rPr>
      <t xml:space="preserve">※ 「손이 모자라서」로 시작하면 뽑고 나서도 모자랍니다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손이 모자란 것인지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그 일을 할 수 있는 사람이 없는 것인지 먼저 가릅니다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앞쪽이면 일을 줄이거나 도구를 넣는 게 채용보다 빠릅니다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</si>
  <si>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02.  </t>
    </r>
    <r>
      <rPr>
        <b val="true"/>
        <sz val="15"/>
        <color rgb="FFFFFFFF"/>
        <rFont val="Noto Sans CJK SC"/>
        <family val="2"/>
      </rPr>
      <t xml:space="preserve">직무기술서    </t>
    </r>
    <r>
      <rPr>
        <b val="true"/>
        <sz val="15"/>
        <color rgb="FFFFFFFF"/>
        <rFont val="맑은 고딕"/>
        <family val="0"/>
        <charset val="1"/>
      </rPr>
      <t xml:space="preserve">Job Description</t>
    </r>
  </si>
  <si>
    <r>
      <rPr>
        <sz val="9.5"/>
        <color rgb="FF111114"/>
        <rFont val="Noto Sans CJK SC"/>
        <family val="2"/>
      </rPr>
      <t xml:space="preserve">공고를 쓰기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이 표가 채워져야 공고 문구가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</si>
  <si>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맡길 일 → 첫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개월에 낼 결과 → 꼭 있어야 하는 것 → 있으면 좋은 것 → 함께 일할 사람 → 처우 순서로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</si>
  <si>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「우대사항」에 다 몰아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다섯 줄 넘어가면 지원자가 자기 얘기가 아니라고 판단하고 닫습니다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</si>
  <si>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공고 문구는 이 표에서 나옵니다</t>
  </si>
  <si>
    <r>
      <rPr>
        <sz val="9"/>
        <color rgb="FF9A9AA6"/>
        <rFont val="Noto Sans CJK SC"/>
        <family val="2"/>
      </rPr>
      <t xml:space="preserve">지원자가 검색할 말로 적습니다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사내 직급명이 아니라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</si>
  <si>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한 줄 설명</t>
  </si>
  <si>
    <r>
      <rPr>
        <sz val="9"/>
        <color rgb="FF9A9AA6"/>
        <rFont val="Noto Sans CJK SC"/>
        <family val="2"/>
      </rPr>
      <t xml:space="preserve">이 자리는 </t>
    </r>
    <r>
      <rPr>
        <sz val="9"/>
        <color rgb="FF9A9AA6"/>
        <rFont val="맑은 고딕"/>
        <family val="0"/>
        <charset val="1"/>
      </rPr>
      <t xml:space="preserve">___ </t>
    </r>
    <r>
      <rPr>
        <sz val="9"/>
        <color rgb="FF9A9AA6"/>
        <rFont val="Noto Sans CJK SC"/>
        <family val="2"/>
      </rPr>
      <t xml:space="preserve">를 맡습니다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</si>
  <si>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맡길 일 </t>
    </r>
    <r>
      <rPr>
        <b val="true"/>
        <sz val="9.5"/>
        <color rgb="FF111114"/>
        <rFont val="맑은 고딕"/>
        <family val="0"/>
        <charset val="1"/>
      </rPr>
      <t xml:space="preserve">(3~5</t>
    </r>
    <r>
      <rPr>
        <b val="true"/>
        <sz val="9.5"/>
        <color rgb="FF111114"/>
        <rFont val="Noto Sans CJK SC"/>
        <family val="2"/>
      </rPr>
      <t xml:space="preserve">개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</si>
  <si>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매일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매주 실제로 하는 일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「등등」은 쓰지 않습니다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</si>
  <si>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첫 </t>
    </r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개월에 낼 결과</t>
    </r>
  </si>
  <si>
    <r>
      <rPr>
        <sz val="9"/>
        <color rgb="FF9A9AA6"/>
        <rFont val="Noto Sans CJK SC"/>
        <family val="2"/>
      </rPr>
      <t xml:space="preserve">무엇이 되어 있으면 잘 뽑은 것입니까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셀 수 있게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</si>
  <si>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꼭 있어야 하는 것</t>
  </si>
  <si>
    <r>
      <rPr>
        <sz val="9"/>
        <color rgb="FF9A9AA6"/>
        <rFont val="Noto Sans CJK SC"/>
        <family val="2"/>
      </rPr>
      <t xml:space="preserve">없으면 안 되는 것만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세 개를 넘기지 않습니다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</si>
  <si>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있으면 좋은 것</t>
  </si>
  <si>
    <r>
      <rPr>
        <sz val="9"/>
        <color rgb="FF9A9AA6"/>
        <rFont val="Noto Sans CJK SC"/>
        <family val="2"/>
      </rPr>
      <t xml:space="preserve">다섯 줄이 넘으면 지원자가 자기 얘기가 아니라고 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</si>
  <si>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함께 일할 사람</t>
  </si>
  <si>
    <r>
      <rPr>
        <sz val="9"/>
        <color rgb="FF9A9AA6"/>
        <rFont val="Noto Sans CJK SC"/>
        <family val="2"/>
      </rPr>
      <t xml:space="preserve">누구에게 보고하고 누구와 매일 일합니까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</si>
  <si>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일하는 방식</t>
  </si>
  <si>
    <r>
      <rPr>
        <sz val="9"/>
        <color rgb="FF9A9AA6"/>
        <rFont val="Noto Sans CJK SC"/>
        <family val="2"/>
      </rPr>
      <t xml:space="preserve">출근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재택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시간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안 적으면 물어보느라 첫 메일이 길어집니다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</si>
  <si>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처우</t>
  </si>
  <si>
    <r>
      <rPr>
        <sz val="9"/>
        <color rgb="FF9A9AA6"/>
        <rFont val="Noto Sans CJK SC"/>
        <family val="2"/>
      </rPr>
      <t xml:space="preserve">밴드가 있으면 구간을 적습니다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지원자 수가 달라집니다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</si>
  <si>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 자리를 만든 이유</t>
  </si>
  <si>
    <r>
      <rPr>
        <sz val="9"/>
        <color rgb="FF9A9AA6"/>
        <rFont val="Noto Sans CJK SC"/>
        <family val="2"/>
      </rPr>
      <t xml:space="preserve">왜 지금 이 사람이 필요합니까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이 줄이 공고에서 제일 잘 읽힙니다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</si>
  <si>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우대사항에 다 몰아 적으면 지원이 줄어듭니다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「꼭 있어야 하는 것」은 셋 안쪽으로 줄이고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나머지는 없어도 가르칠 수 있는 것으로 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</si>
  <si>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03.  </t>
    </r>
    <r>
      <rPr>
        <b val="true"/>
        <sz val="15"/>
        <color rgb="FFFFFFFF"/>
        <rFont val="Noto Sans CJK SC"/>
        <family val="2"/>
      </rPr>
      <t xml:space="preserve">채용 공고 점검표    </t>
    </r>
    <r>
      <rPr>
        <b val="true"/>
        <sz val="15"/>
        <color rgb="FFFFFFFF"/>
        <rFont val="맑은 고딕"/>
        <family val="0"/>
        <charset val="1"/>
      </rPr>
      <t xml:space="preserve">Job Posting Check</t>
    </r>
  </si>
  <si>
    <r>
      <rPr>
        <sz val="9.5"/>
        <color rgb="FF111114"/>
        <rFont val="Noto Sans CJK SC"/>
        <family val="2"/>
      </rPr>
      <t xml:space="preserve">공고를 올리기 직전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열두 줄을 훑는 데 </t>
    </r>
    <r>
      <rPr>
        <sz val="9.5"/>
        <color rgb="FF111114"/>
        <rFont val="맑은 고딕"/>
        <family val="0"/>
        <charset val="1"/>
      </rPr>
      <t xml:space="preserve">5</t>
    </r>
    <r>
      <rPr>
        <sz val="9.5"/>
        <color rgb="FF111114"/>
        <rFont val="Noto Sans CJK SC"/>
        <family val="2"/>
      </rPr>
      <t xml:space="preserve">분이면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</si>
  <si>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위에서부터 있음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없음을 찍고 → 없는 것 중 지금 채울 수 있는 것부터 채웁니다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</si>
  <si>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회사 소개를 맨 위에 길게 두는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지원자는 무슨 일을 하는지부터 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</si>
  <si>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올리기 전 </t>
    </r>
    <r>
      <rPr>
        <b val="true"/>
        <sz val="10.5"/>
        <color rgb="FF111114"/>
        <rFont val="맑은 고딕"/>
        <family val="0"/>
        <charset val="1"/>
      </rPr>
      <t xml:space="preserve">5</t>
    </r>
    <r>
      <rPr>
        <b val="true"/>
        <sz val="10.5"/>
        <color rgb="FF111114"/>
        <rFont val="Noto Sans CJK SC"/>
        <family val="2"/>
      </rPr>
      <t xml:space="preserve">분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있음 </t>
    </r>
    <r>
      <rPr>
        <b val="true"/>
        <sz val="10.5"/>
        <color rgb="FF111114"/>
        <rFont val="맑은 고딕"/>
        <family val="0"/>
        <charset val="1"/>
      </rPr>
      <t xml:space="preserve">1 · </t>
    </r>
    <r>
      <rPr>
        <b val="true"/>
        <sz val="10.5"/>
        <color rgb="FF111114"/>
        <rFont val="Noto Sans CJK SC"/>
        <family val="2"/>
      </rPr>
      <t xml:space="preserve">없음 </t>
    </r>
    <r>
      <rPr>
        <b val="true"/>
        <sz val="10.5"/>
        <color rgb="FF111114"/>
        <rFont val="맑은 고딕"/>
        <family val="0"/>
        <charset val="1"/>
      </rPr>
      <t xml:space="preserve">0 </t>
    </r>
    <r>
      <rPr>
        <b val="true"/>
        <sz val="10.5"/>
        <color rgb="FF111114"/>
        <rFont val="Noto Sans CJK SC"/>
        <family val="2"/>
      </rPr>
      <t xml:space="preserve">을 넣으면 아래에 비율이 나옵니다</t>
    </r>
  </si>
  <si>
    <t xml:space="preserve">점검 항목</t>
  </si>
  <si>
    <t xml:space="preserve">왜</t>
  </si>
  <si>
    <r>
      <rPr>
        <b val="true"/>
        <sz val="9.5"/>
        <color rgb="FFFFFFFF"/>
        <rFont val="Noto Sans CJK SC"/>
        <family val="2"/>
      </rPr>
      <t xml:space="preserve">있음</t>
    </r>
    <r>
      <rPr>
        <b val="true"/>
        <sz val="9.5"/>
        <color rgb="FFFFFFFF"/>
        <rFont val="맑은 고딕"/>
        <family val="0"/>
        <charset val="1"/>
      </rPr>
      <t xml:space="preserve">1/</t>
    </r>
    <r>
      <rPr>
        <b val="true"/>
        <sz val="9.5"/>
        <color rgb="FFFFFFFF"/>
        <rFont val="Noto Sans CJK SC"/>
        <family val="2"/>
      </rPr>
      <t xml:space="preserve">없음</t>
    </r>
    <r>
      <rPr>
        <b val="true"/>
        <sz val="9.5"/>
        <color rgb="FFFFFFFF"/>
        <rFont val="맑은 고딕"/>
        <family val="0"/>
        <charset val="1"/>
      </rPr>
      <t xml:space="preserve">0</t>
    </r>
  </si>
  <si>
    <t xml:space="preserve">맨 위 세 줄 안에 무슨 일을 하는지 나옵니까</t>
  </si>
  <si>
    <t xml:space="preserve">회사 소개는 뒤로 미룹니다</t>
  </si>
  <si>
    <t xml:space="preserve">자리 이름이 지원자가 검색할 말입니까</t>
  </si>
  <si>
    <t xml:space="preserve">사내 직급명은 검색이 안 됩니다</t>
  </si>
  <si>
    <r>
      <rPr>
        <sz val="9.5"/>
        <color rgb="FF111114"/>
        <rFont val="Noto Sans CJK SC"/>
        <family val="2"/>
      </rPr>
      <t xml:space="preserve">첫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개월에 낼 결과가 적혀 있습니까</t>
    </r>
  </si>
  <si>
    <t xml:space="preserve">지원자가 자기 일을 그려 볼 수 있습니다</t>
  </si>
  <si>
    <t xml:space="preserve">꼭 필요한 조건이 셋 이하입니까</t>
  </si>
  <si>
    <t xml:space="preserve">많을수록 지원이 줄어듭니다</t>
  </si>
  <si>
    <t xml:space="preserve">처우 구간이 적혀 있습니까</t>
  </si>
  <si>
    <t xml:space="preserve">안 적으면 지원자 수가 크게 줄어듭니다</t>
  </si>
  <si>
    <r>
      <rPr>
        <sz val="9.5"/>
        <color rgb="FF111114"/>
        <rFont val="Noto Sans CJK SC"/>
        <family val="2"/>
      </rPr>
      <t xml:space="preserve">일하는 방식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출근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재택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시간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이 있습니까</t>
    </r>
  </si>
  <si>
    <t xml:space="preserve">첫 문의의 절반이 이걸 묻습니다</t>
  </si>
  <si>
    <t xml:space="preserve">누구와 일하는지 나옵니까</t>
  </si>
  <si>
    <t xml:space="preserve">팀 규모와 보고선</t>
  </si>
  <si>
    <t xml:space="preserve">전형 절차와 걸리는 기간이 적혀 있습니까</t>
  </si>
  <si>
    <t xml:space="preserve">기다리는 기간이 이탈을 만듭니다</t>
  </si>
  <si>
    <t xml:space="preserve">지원 방법이 두 단계 안입니까</t>
  </si>
  <si>
    <t xml:space="preserve">가입부터 시키면 절반이 나갑니다</t>
  </si>
  <si>
    <t xml:space="preserve">회사 소개가 다섯 줄 안입니까</t>
  </si>
  <si>
    <t xml:space="preserve">길면 안 읽습니다</t>
  </si>
  <si>
    <t xml:space="preserve">과장이나 상투어가 없습니까</t>
  </si>
  <si>
    <t xml:space="preserve">「열정 있는 분」 같은 말은 아무 정보가 없습니다</t>
  </si>
  <si>
    <t xml:space="preserve">맞춤법과 링크를 확인했습니까</t>
  </si>
  <si>
    <t xml:space="preserve">깨진 링크 하나가 신뢰를 깎습니다</t>
  </si>
  <si>
    <r>
      <rPr>
        <sz val="9"/>
        <color rgb="FF6B6B77"/>
        <rFont val="Noto Sans CJK SC"/>
        <family val="2"/>
      </rPr>
      <t xml:space="preserve">빈칸에 </t>
    </r>
    <r>
      <rPr>
        <sz val="9"/>
        <color rgb="FF6B6B77"/>
        <rFont val="맑은 고딕"/>
        <family val="0"/>
        <charset val="1"/>
      </rPr>
      <t xml:space="preserve">1 </t>
    </r>
    <r>
      <rPr>
        <sz val="9"/>
        <color rgb="FF6B6B77"/>
        <rFont val="Noto Sans CJK SC"/>
        <family val="2"/>
      </rPr>
      <t xml:space="preserve">또는 </t>
    </r>
    <r>
      <rPr>
        <sz val="9"/>
        <color rgb="FF6B6B77"/>
        <rFont val="맑은 고딕"/>
        <family val="0"/>
        <charset val="1"/>
      </rPr>
      <t xml:space="preserve">0 </t>
    </r>
    <r>
      <rPr>
        <sz val="9"/>
        <color rgb="FF6B6B77"/>
        <rFont val="Noto Sans CJK SC"/>
        <family val="2"/>
      </rPr>
      <t xml:space="preserve">을 넣으세요</t>
    </r>
  </si>
  <si>
    <r>
      <rPr>
        <sz val="9"/>
        <color rgb="FF6B6B77"/>
        <rFont val="Noto Sans CJK SC"/>
        <family val="2"/>
      </rPr>
      <t xml:space="preserve">※ 열두 줄 중 다섯 줄만 고쳐도 지원자 수가 달라집니다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특히 처우 구간과 첫 </t>
    </r>
    <r>
      <rPr>
        <sz val="9"/>
        <color rgb="FF6B6B77"/>
        <rFont val="맑은 고딕"/>
        <family val="0"/>
        <charset val="1"/>
      </rPr>
      <t xml:space="preserve">3</t>
    </r>
    <r>
      <rPr>
        <sz val="9"/>
        <color rgb="FF6B6B77"/>
        <rFont val="Noto Sans CJK SC"/>
        <family val="2"/>
      </rPr>
      <t xml:space="preserve">개월 결과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두 줄이 가장 큽니다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</si>
  <si>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04.  </t>
    </r>
    <r>
      <rPr>
        <b val="true"/>
        <sz val="15"/>
        <color rgb="FFFFFFFF"/>
        <rFont val="Noto Sans CJK SC"/>
        <family val="2"/>
      </rPr>
      <t xml:space="preserve">서류 검토 기준표    </t>
    </r>
    <r>
      <rPr>
        <b val="true"/>
        <sz val="15"/>
        <color rgb="FFFFFFFF"/>
        <rFont val="맑은 고딕"/>
        <family val="0"/>
        <charset val="1"/>
      </rPr>
      <t xml:space="preserve">Resume Screening</t>
    </r>
  </si>
  <si>
    <r>
      <rPr>
        <sz val="9.5"/>
        <color rgb="FF111114"/>
        <rFont val="Noto Sans CJK SC"/>
        <family val="2"/>
      </rPr>
      <t xml:space="preserve">지원서가 쌓였을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기준을 먼저 정하고 열어야 흔들리지 않습니다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</si>
  <si>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꼭 필요한 조건 세 개를 먼저 정하고 → 그것만으로 거릅니다 → 남은 사람만 점수를 매깁니다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</si>
  <si>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이력서를 다 읽고 나서 기준을 정하는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처음 본 사람이 기준이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</si>
  <si>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열기 전에 정합니다 — 이걸 못 넘기면 점수를 안 매깁니다</t>
  </si>
  <si>
    <r>
      <rPr>
        <b val="true"/>
        <sz val="9.5"/>
        <color rgb="FF111114"/>
        <rFont val="Noto Sans CJK SC"/>
        <family val="2"/>
      </rPr>
      <t xml:space="preserve">꼭 필요한 조건 </t>
    </r>
    <r>
      <rPr>
        <b val="true"/>
        <sz val="9.5"/>
        <color rgb="FF111114"/>
        <rFont val="맑은 고딕"/>
        <family val="0"/>
        <charset val="1"/>
      </rPr>
      <t xml:space="preserve">1</t>
    </r>
  </si>
  <si>
    <r>
      <rPr>
        <sz val="9"/>
        <color rgb="FF9A9AA6"/>
        <rFont val="Noto Sans CJK SC"/>
        <family val="2"/>
      </rPr>
      <t xml:space="preserve">없으면 그 자리에서 거릅니다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셋을 넘기지 않습니다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</si>
  <si>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꼭 필요한 조건 </t>
    </r>
    <r>
      <rPr>
        <b val="true"/>
        <sz val="9.5"/>
        <color rgb="FF111114"/>
        <rFont val="맑은 고딕"/>
        <family val="0"/>
        <charset val="1"/>
      </rPr>
      <t xml:space="preserve">2</t>
    </r>
  </si>
  <si>
    <r>
      <rPr>
        <b val="true"/>
        <sz val="9.5"/>
        <color rgb="FF111114"/>
        <rFont val="Noto Sans CJK SC"/>
        <family val="2"/>
      </rPr>
      <t xml:space="preserve">꼭 필요한 조건 </t>
    </r>
    <r>
      <rPr>
        <b val="true"/>
        <sz val="9.5"/>
        <color rgb="FF111114"/>
        <rFont val="맑은 고딕"/>
        <family val="0"/>
        <charset val="1"/>
      </rPr>
      <t xml:space="preserve">3</t>
    </r>
  </si>
  <si>
    <r>
      <rPr>
        <b val="true"/>
        <sz val="10.5"/>
        <color rgb="FF111114"/>
        <rFont val="Noto Sans CJK SC"/>
        <family val="2"/>
      </rPr>
      <t xml:space="preserve">② 남은 사람만 점수를 매깁니다 </t>
    </r>
    <r>
      <rPr>
        <b val="true"/>
        <sz val="10.5"/>
        <color rgb="FF111114"/>
        <rFont val="맑은 고딕"/>
        <family val="0"/>
        <charset val="1"/>
      </rPr>
      <t xml:space="preserve">(1~5)</t>
    </r>
  </si>
  <si>
    <t xml:space="preserve">지원자</t>
  </si>
  <si>
    <t xml:space="preserve">맡길 일 경험</t>
  </si>
  <si>
    <t xml:space="preserve">결과를 낸 적</t>
  </si>
  <si>
    <t xml:space="preserve">우리 단계 적합</t>
  </si>
  <si>
    <t xml:space="preserve">글로 설명하는 힘</t>
  </si>
  <si>
    <t xml:space="preserve">총점</t>
  </si>
  <si>
    <t xml:space="preserve">순위</t>
  </si>
  <si>
    <t xml:space="preserve">면접 부를까</t>
  </si>
  <si>
    <t xml:space="preserve">홍길동</t>
  </si>
  <si>
    <r>
      <rPr>
        <sz val="9"/>
        <color rgb="FF6B6B77"/>
        <rFont val="Noto Sans CJK SC"/>
        <family val="2"/>
      </rPr>
      <t xml:space="preserve">※ 이력서를 다 읽고 나서 기준을 정하면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처음 본 사람이 기준이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조건 세 개를 먼저 적고 그다음에 파일을 여십시오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순서만 바꿔도 판단이 훨씬 덜 흔들립니다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</si>
  <si>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05.  </t>
    </r>
    <r>
      <rPr>
        <b val="true"/>
        <sz val="15"/>
        <color rgb="FFFFFFFF"/>
        <rFont val="Noto Sans CJK SC"/>
        <family val="2"/>
      </rPr>
      <t xml:space="preserve">면접 질문 설계    </t>
    </r>
    <r>
      <rPr>
        <b val="true"/>
        <sz val="15"/>
        <color rgb="FFFFFFFF"/>
        <rFont val="맑은 고딕"/>
        <family val="0"/>
        <charset val="1"/>
      </rPr>
      <t xml:space="preserve">Interview Questions</t>
    </r>
  </si>
  <si>
    <r>
      <rPr>
        <sz val="9.5"/>
        <color rgb="FF111114"/>
        <rFont val="Noto Sans CJK SC"/>
        <family val="2"/>
      </rPr>
      <t xml:space="preserve">면접 전날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물을 것을 미리 적어 두면 면접이 짧아집니다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</si>
  <si>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확인할 역량 네 가지를 먼저 정하고 → 역량마다 질문 두 개 → 각 질문에 「이런 답이면 좋다」를 한 줄씩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</si>
  <si>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그 자리에서 떠오르는 대로 묻는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지원자마다 다른 것을 물으면 비교가 안 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</si>
  <si>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확인할 것 네 가지를 먼저 정합니다</t>
  </si>
  <si>
    <t xml:space="preserve">역량</t>
  </si>
  <si>
    <t xml:space="preserve">이 자리에서 왜 필요합니까</t>
  </si>
  <si>
    <t xml:space="preserve">혼자 끝까지 미는 힘</t>
  </si>
  <si>
    <t xml:space="preserve">초기라 지시받을 사람이 없습니다</t>
  </si>
  <si>
    <r>
      <rPr>
        <b val="true"/>
        <sz val="10.5"/>
        <color rgb="FF111114"/>
        <rFont val="Noto Sans CJK SC"/>
        <family val="2"/>
      </rPr>
      <t xml:space="preserve">② 역량마다 질문 두 개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과거를 묻고 미래를 묻지 않습니다</t>
    </r>
  </si>
  <si>
    <t xml:space="preserve">물을 것</t>
  </si>
  <si>
    <t xml:space="preserve">이런 답이면 좋습니다</t>
  </si>
  <si>
    <t xml:space="preserve">최근에 아무도 안 시켰는데 스스로 시작해서 끝낸 일이 있습니까</t>
  </si>
  <si>
    <r>
      <rPr>
        <sz val="9"/>
        <color rgb="FF9A9AA6"/>
        <rFont val="Noto Sans CJK SC"/>
        <family val="2"/>
      </rPr>
      <t xml:space="preserve">시작한 이유와 중간에 막힌 지점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끝낸 방법이 같이 나옵니다</t>
    </r>
  </si>
  <si>
    <t xml:space="preserve">③ 묻지 않는 것</t>
  </si>
  <si>
    <r>
      <rPr>
        <b val="true"/>
        <sz val="9.5"/>
        <color rgb="FF111114"/>
        <rFont val="Noto Sans CJK SC"/>
        <family val="2"/>
      </rPr>
      <t xml:space="preserve">결혼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출산 계획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가족 관계</t>
    </r>
  </si>
  <si>
    <r>
      <rPr>
        <b val="true"/>
        <sz val="9.5"/>
        <color rgb="FF111114"/>
        <rFont val="Noto Sans CJK SC"/>
        <family val="2"/>
      </rPr>
      <t xml:space="preserve">종교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정치 성향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출신 지역</t>
    </r>
  </si>
  <si>
    <r>
      <rPr>
        <b val="true"/>
        <sz val="9.5"/>
        <color rgb="FF111114"/>
        <rFont val="Noto Sans CJK SC"/>
        <family val="2"/>
      </rPr>
      <t xml:space="preserve">이 일을 잘하시겠습니까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미래를 묻는 질문은 답이 정해져 있습니다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</si>
  <si>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Noto Sans CJK SC"/>
        <family val="2"/>
      </rPr>
      <t xml:space="preserve">우리 회사에 대해 아는 것을 말해 보세요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검색 실력만 봅니다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</si>
  <si>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※ 지원자마다 다른 것을 물으면 비교가 안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여덟 질문을 미리 적어 두고 같은 순서로 물으면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면접이 짧아지고 뒤에 남는 기록도 쓸 만해집니다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</si>
  <si>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06.  </t>
    </r>
    <r>
      <rPr>
        <b val="true"/>
        <sz val="15"/>
        <color rgb="FFFFFFFF"/>
        <rFont val="Noto Sans CJK SC"/>
        <family val="2"/>
      </rPr>
      <t xml:space="preserve">면접 평가표    </t>
    </r>
    <r>
      <rPr>
        <b val="true"/>
        <sz val="15"/>
        <color rgb="FFFFFFFF"/>
        <rFont val="맑은 고딕"/>
        <family val="0"/>
        <charset val="1"/>
      </rPr>
      <t xml:space="preserve">Interview Scorecard</t>
    </r>
  </si>
  <si>
    <r>
      <rPr>
        <sz val="9.5"/>
        <color rgb="FF111114"/>
        <rFont val="Noto Sans CJK SC"/>
        <family val="2"/>
      </rPr>
      <t xml:space="preserve">면접 직후 </t>
    </r>
    <r>
      <rPr>
        <sz val="9.5"/>
        <color rgb="FF111114"/>
        <rFont val="맑은 고딕"/>
        <family val="0"/>
        <charset val="1"/>
      </rPr>
      <t xml:space="preserve">5</t>
    </r>
    <r>
      <rPr>
        <sz val="9.5"/>
        <color rgb="FF111114"/>
        <rFont val="Noto Sans CJK SC"/>
        <family val="2"/>
      </rPr>
      <t xml:space="preserve">분 안에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하루 지나면 인상만 남습니다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</si>
  <si>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역량마다 </t>
    </r>
    <r>
      <rPr>
        <sz val="9.5"/>
        <color rgb="FF111114"/>
        <rFont val="맑은 고딕"/>
        <family val="0"/>
        <charset val="1"/>
      </rPr>
      <t xml:space="preserve">1~5</t>
    </r>
    <r>
      <rPr>
        <sz val="9.5"/>
        <color rgb="FF111114"/>
        <rFont val="Noto Sans CJK SC"/>
        <family val="2"/>
      </rPr>
      <t xml:space="preserve">로 매기고 → 그렇게 본 근거를 한 줄 적습니다 → 총점과 합격선은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</si>
  <si>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총평부터 정하고 점수를 맞추는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항목을 먼저 매기고 총평은 마지막에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</si>
  <si>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지원자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자리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날짜</t>
    </r>
  </si>
  <si>
    <r>
      <rPr>
        <b val="true"/>
        <sz val="10.5"/>
        <color rgb="FF111114"/>
        <rFont val="Noto Sans CJK SC"/>
        <family val="2"/>
      </rPr>
      <t xml:space="preserve">역량마다 </t>
    </r>
    <r>
      <rPr>
        <b val="true"/>
        <sz val="10.5"/>
        <color rgb="FF111114"/>
        <rFont val="맑은 고딕"/>
        <family val="0"/>
        <charset val="1"/>
      </rPr>
      <t xml:space="preserve">1~5. </t>
    </r>
    <r>
      <rPr>
        <b val="true"/>
        <sz val="10.5"/>
        <color rgb="FF111114"/>
        <rFont val="Noto Sans CJK SC"/>
        <family val="2"/>
      </rPr>
      <t xml:space="preserve">점수보다 근거 한 줄이 더 오래 쓰입니다</t>
    </r>
  </si>
  <si>
    <t xml:space="preserve">무엇을 봅니까</t>
  </si>
  <si>
    <r>
      <rPr>
        <b val="true"/>
        <sz val="9.5"/>
        <color rgb="FFFFFFFF"/>
        <rFont val="Noto Sans CJK SC"/>
        <family val="2"/>
      </rPr>
      <t xml:space="preserve">점수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</si>
  <si>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r>
      <rPr>
        <b val="true"/>
        <sz val="9.5"/>
        <color rgb="FFFFFFFF"/>
        <rFont val="Noto Sans CJK SC"/>
        <family val="2"/>
      </rPr>
      <t xml:space="preserve">그렇게 본 근거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실제로 한 말</t>
    </r>
    <r>
      <rPr>
        <b val="true"/>
        <sz val="9.5"/>
        <color rgb="FFFFFFFF"/>
        <rFont val="맑은 고딕"/>
        <family val="0"/>
        <charset val="1"/>
      </rPr>
      <t xml:space="preserve">·</t>
    </r>
    <r>
      <rPr>
        <b val="true"/>
        <sz val="9.5"/>
        <color rgb="FFFFFFFF"/>
        <rFont val="Noto Sans CJK SC"/>
        <family val="2"/>
      </rPr>
      <t xml:space="preserve">사례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</si>
  <si>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이 자리의 일을 실제로 해 봤는가</t>
  </si>
  <si>
    <t xml:space="preserve">끝까지 밀어서 숫자나 결과를 낸 적이 있는가</t>
  </si>
  <si>
    <t xml:space="preserve">혼자 미는 힘</t>
  </si>
  <si>
    <t xml:space="preserve">지시 없이 시작하고 막혀도 방법을 찾는가</t>
  </si>
  <si>
    <t xml:space="preserve">설명하는 힘</t>
  </si>
  <si>
    <r>
      <rPr>
        <sz val="9"/>
        <color rgb="FF111114"/>
        <rFont val="Noto Sans CJK SC"/>
        <family val="2"/>
      </rPr>
      <t xml:space="preserve">복잡한 것을 짧게 말하는가</t>
    </r>
    <r>
      <rPr>
        <sz val="9"/>
        <color rgb="FF111114"/>
        <rFont val="맑은 고딕"/>
        <family val="0"/>
        <charset val="1"/>
      </rPr>
      <t xml:space="preserve">. </t>
    </r>
    <r>
      <rPr>
        <sz val="9"/>
        <color rgb="FF111114"/>
        <rFont val="Noto Sans CJK SC"/>
        <family val="2"/>
      </rPr>
      <t xml:space="preserve">글로도 되는가</t>
    </r>
  </si>
  <si>
    <t xml:space="preserve">함께 일하기</t>
  </si>
  <si>
    <t xml:space="preserve">다른 의견을 어떻게 다루는가</t>
  </si>
  <si>
    <r>
      <rPr>
        <sz val="9"/>
        <color rgb="FF111114"/>
        <rFont val="Noto Sans CJK SC"/>
        <family val="2"/>
      </rPr>
      <t xml:space="preserve">이 규모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이 속도에서 견디는가</t>
    </r>
  </si>
  <si>
    <r>
      <rPr>
        <b val="true"/>
        <sz val="10"/>
        <color rgb="FF111114"/>
        <rFont val="Noto Sans CJK SC"/>
        <family val="2"/>
      </rPr>
      <t xml:space="preserve">총점 </t>
    </r>
    <r>
      <rPr>
        <b val="true"/>
        <sz val="10"/>
        <color rgb="FF111114"/>
        <rFont val="맑은 고딕"/>
        <family val="0"/>
        <charset val="1"/>
      </rPr>
      <t xml:space="preserve">(30</t>
    </r>
    <r>
      <rPr>
        <b val="true"/>
        <sz val="10"/>
        <color rgb="FF111114"/>
        <rFont val="Noto Sans CJK SC"/>
        <family val="2"/>
      </rPr>
      <t xml:space="preserve">점 만점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</si>
  <si>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판정</t>
  </si>
  <si>
    <t xml:space="preserve">합격선은 팀에서 정하고 미리 공유합니다</t>
  </si>
  <si>
    <t xml:space="preserve">이 사람을 뽑으면 걱정되는 것 하나</t>
  </si>
  <si>
    <r>
      <rPr>
        <sz val="9"/>
        <color rgb="FF9A9AA6"/>
        <rFont val="Noto Sans CJK SC"/>
        <family val="2"/>
      </rPr>
      <t xml:space="preserve">없다고 적는 사람이 많습니다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하나는 반드시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</si>
  <si>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그 걱정을 줄이려면</t>
  </si>
  <si>
    <r>
      <rPr>
        <sz val="9"/>
        <color rgb="FF9A9AA6"/>
        <rFont val="Noto Sans CJK SC"/>
        <family val="2"/>
      </rPr>
      <t xml:space="preserve">온보딩에서 무엇을 챙기면 됩니까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</si>
  <si>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면접이 끝나고 </t>
    </r>
    <r>
      <rPr>
        <sz val="9"/>
        <color rgb="FF6B6B77"/>
        <rFont val="맑은 고딕"/>
        <family val="0"/>
        <charset val="1"/>
      </rPr>
      <t xml:space="preserve">5</t>
    </r>
    <r>
      <rPr>
        <sz val="9"/>
        <color rgb="FF6B6B77"/>
        <rFont val="Noto Sans CJK SC"/>
        <family val="2"/>
      </rPr>
      <t xml:space="preserve">분 안에 채웁니다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하루 지나면 점수는 인상으로 바뀝니다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총평을 먼저 정하고 점수를 맞추면 이 표는 아무것도 못 잡습니다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</si>
  <si>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07.  </t>
    </r>
    <r>
      <rPr>
        <b val="true"/>
        <sz val="15"/>
        <color rgb="FFFFFFFF"/>
        <rFont val="Noto Sans CJK SC"/>
        <family val="2"/>
      </rPr>
      <t xml:space="preserve">과제 전형 설계    </t>
    </r>
    <r>
      <rPr>
        <b val="true"/>
        <sz val="15"/>
        <color rgb="FFFFFFFF"/>
        <rFont val="맑은 고딕"/>
        <family val="0"/>
        <charset val="1"/>
      </rPr>
      <t xml:space="preserve">Take-home Task</t>
    </r>
  </si>
  <si>
    <r>
      <rPr>
        <sz val="9.5"/>
        <color rgb="FF111114"/>
        <rFont val="Noto Sans CJK SC"/>
        <family val="2"/>
      </rPr>
      <t xml:space="preserve">면접만으로 판단이 안 설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다만 과제를 내면 지원자가 줄어듭니다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</si>
  <si>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무엇을 확인할지 한 줄 → 소요 시간 → 채점 기준 세 줄 → 피드백을 언제 줄지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이 넷을 공고에 같이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</si>
  <si>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실제 업무를 과제로 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무보수 노동이 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끝난 일이나 가상의 일로 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</si>
  <si>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내기 전에 정합니다 — 이 넷을 공고에도 같이 적습니다</t>
  </si>
  <si>
    <t xml:space="preserve">이 과제로 확인할 것</t>
  </si>
  <si>
    <r>
      <rPr>
        <sz val="9"/>
        <color rgb="FF9A9AA6"/>
        <rFont val="Noto Sans CJK SC"/>
        <family val="2"/>
      </rPr>
      <t xml:space="preserve">딱 하나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두 개를 확인하려 들면 과제가 커집니다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</si>
  <si>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걸리는 시간</t>
  </si>
  <si>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시간을 넘기지 않습니다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넘기면 이미 다니는 사람은 지원을 접습니다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</si>
  <si>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언제까지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어떻게 냅니까</t>
    </r>
  </si>
  <si>
    <r>
      <rPr>
        <sz val="9"/>
        <color rgb="FF9A9AA6"/>
        <rFont val="Noto Sans CJK SC"/>
        <family val="2"/>
      </rPr>
      <t xml:space="preserve">기한과 제출 방법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</si>
  <si>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결과를 언제 알려 줍니까</t>
  </si>
  <si>
    <r>
      <rPr>
        <sz val="9"/>
        <color rgb="FF9A9AA6"/>
        <rFont val="Noto Sans CJK SC"/>
        <family val="2"/>
      </rPr>
      <t xml:space="preserve">이 줄이 없으면 좋은 지원자가 먼저 나갑니다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</si>
  <si>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② 채점 기준 — 지원자에게 그대로 알려 줘도 되는 것으로</t>
  </si>
  <si>
    <t xml:space="preserve">보는 것</t>
  </si>
  <si>
    <t xml:space="preserve">잘한 것은 이렇습니다</t>
  </si>
  <si>
    <t xml:space="preserve">배점</t>
  </si>
  <si>
    <t xml:space="preserve">문제를 스스로 좁혔는가</t>
  </si>
  <si>
    <t xml:space="preserve">안 준 조건을 스스로 정하고 그 이유를 적었다</t>
  </si>
  <si>
    <t xml:space="preserve">10</t>
  </si>
  <si>
    <t xml:space="preserve">③ 하지 않는 것</t>
  </si>
  <si>
    <t xml:space="preserve">지금 하고 있는 실제 업무를 과제로 내는 것 — 무보수 노동이 됩니다</t>
  </si>
  <si>
    <t xml:space="preserve">제출물을 회사가 쓰는 것 — 쓰려면 보상합니다</t>
  </si>
  <si>
    <t xml:space="preserve">채점 기준을 안 알려 주는 것 — 알려 줘도 잘하기는 어렵습니다</t>
  </si>
  <si>
    <t xml:space="preserve">결과를 안 알려 주는 것 — 떨어뜨려도 알려 줍니다</t>
  </si>
  <si>
    <r>
      <rPr>
        <sz val="9"/>
        <color rgb="FF6B6B77"/>
        <rFont val="Noto Sans CJK SC"/>
        <family val="2"/>
      </rPr>
      <t xml:space="preserve">※ 과제를 내면 지원자가 줄어듭니다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그래도 낼 만한 자리인지 먼저 판단하십시오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면접 두 번으로 판단이 되면 과제는 안 내는 편이 낫습니다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</si>
  <si>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08.  </t>
    </r>
    <r>
      <rPr>
        <b val="true"/>
        <sz val="15"/>
        <color rgb="FFFFFFFF"/>
        <rFont val="Noto Sans CJK SC"/>
        <family val="2"/>
      </rPr>
      <t xml:space="preserve">레퍼런스 체크 질문지    </t>
    </r>
    <r>
      <rPr>
        <b val="true"/>
        <sz val="15"/>
        <color rgb="FFFFFFFF"/>
        <rFont val="맑은 고딕"/>
        <family val="0"/>
        <charset val="1"/>
      </rPr>
      <t xml:space="preserve">Reference Check</t>
    </r>
  </si>
  <si>
    <r>
      <rPr>
        <sz val="9.5"/>
        <color rgb="FF111114"/>
        <rFont val="Noto Sans CJK SC"/>
        <family val="2"/>
      </rPr>
      <t xml:space="preserve">오퍼 직전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반드시 지원자 동의를 받고 진행합니다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</si>
  <si>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같이 일한 기간과 관계를 먼저 확인하고 → 여덟 가지를 묻고 → 마지막에 「다시 같이 일하시겠습니까」를 묻습니다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</si>
  <si>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좋은 점만 묻는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「어떤 환경에서 이 사람이 힘들어했습니까」를 물어야 쓸 정보가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</si>
  <si>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먼저 — 지원자 동의를 받고</t>
    </r>
    <r>
      <rPr>
        <b val="true"/>
        <sz val="10.5"/>
        <color rgb="FF111114"/>
        <rFont val="맑은 고딕"/>
        <family val="0"/>
        <charset val="1"/>
      </rPr>
      <t xml:space="preserve">, </t>
    </r>
    <r>
      <rPr>
        <b val="true"/>
        <sz val="10.5"/>
        <color rgb="FF111114"/>
        <rFont val="Noto Sans CJK SC"/>
        <family val="2"/>
      </rPr>
      <t xml:space="preserve">누구에게 연락할지 지원자와 함께 정합니다</t>
    </r>
  </si>
  <si>
    <r>
      <rPr>
        <b val="true"/>
        <sz val="9.5"/>
        <color rgb="FF111114"/>
        <rFont val="Noto Sans CJK SC"/>
        <family val="2"/>
      </rPr>
      <t xml:space="preserve">동의 받은 날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방법</t>
    </r>
  </si>
  <si>
    <r>
      <rPr>
        <sz val="9"/>
        <color rgb="FF9A9AA6"/>
        <rFont val="Noto Sans CJK SC"/>
        <family val="2"/>
      </rPr>
      <t xml:space="preserve">서면이나 메일로 남깁니다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</si>
  <si>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누구에게</t>
  </si>
  <si>
    <r>
      <rPr>
        <sz val="9"/>
        <color rgb="FF9A9AA6"/>
        <rFont val="Noto Sans CJK SC"/>
        <family val="2"/>
      </rPr>
      <t xml:space="preserve">이름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회사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함께 일한 기간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관계</t>
    </r>
    <r>
      <rPr>
        <sz val="9"/>
        <color rgb="FF9A9AA6"/>
        <rFont val="맑은 고딕"/>
        <family val="0"/>
        <charset val="1"/>
      </rPr>
      <t xml:space="preserve">(</t>
    </r>
    <r>
      <rPr>
        <sz val="9"/>
        <color rgb="FF9A9AA6"/>
        <rFont val="Noto Sans CJK SC"/>
        <family val="2"/>
      </rPr>
      <t xml:space="preserve">상사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동료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협력사</t>
    </r>
    <r>
      <rPr>
        <sz val="9"/>
        <color rgb="FF9A9AA6"/>
        <rFont val="맑은 고딕"/>
        <family val="0"/>
        <charset val="1"/>
      </rPr>
      <t xml:space="preserve">)</t>
    </r>
  </si>
  <si>
    <t xml:space="preserve">묻는 것 여덟 가지</t>
  </si>
  <si>
    <t xml:space="preserve">#</t>
  </si>
  <si>
    <t xml:space="preserve">들은 답</t>
  </si>
  <si>
    <t xml:space="preserve">함께 일하신 기간과 그때 각자 무슨 일을 하셨습니까</t>
  </si>
  <si>
    <t xml:space="preserve">그분이 맡았던 일 중 가장 잘한 것 하나를 말씀해 주시겠습니까</t>
  </si>
  <si>
    <t xml:space="preserve">그 일에서 그분이 실제로 한 부분은 어디까지였습니까</t>
  </si>
  <si>
    <t xml:space="preserve">어떤 환경에서 그분이 힘들어했습니까</t>
  </si>
  <si>
    <t xml:space="preserve">의견이 갈렸을 때 어떻게 하셨습니까</t>
  </si>
  <si>
    <t xml:space="preserve">그분에게 무엇을 더 갖추면 좋겠다고 보십니까</t>
  </si>
  <si>
    <r>
      <rPr>
        <sz val="9.5"/>
        <color rgb="FF111114"/>
        <rFont val="Noto Sans CJK SC"/>
        <family val="2"/>
      </rPr>
      <t xml:space="preserve">저희는 이런 자리로 모시려고 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잘 맞을 것 같습니까</t>
    </r>
  </si>
  <si>
    <t xml:space="preserve">기회가 되면 다시 같이 일하시겠습니까</t>
  </si>
  <si>
    <t xml:space="preserve">면접에서 들은 것과 다른 점</t>
  </si>
  <si>
    <r>
      <rPr>
        <sz val="9"/>
        <color rgb="FF9A9AA6"/>
        <rFont val="Noto Sans CJK SC"/>
        <family val="2"/>
      </rPr>
      <t xml:space="preserve">다르면 그 자체가 문제가 아니라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어디가 왜 다른지가 정보입니다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</si>
  <si>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그래서 온보딩에서 챙길 것</t>
  </si>
  <si>
    <r>
      <rPr>
        <sz val="9"/>
        <color rgb="FF6B6B77"/>
        <rFont val="Noto Sans CJK SC"/>
        <family val="2"/>
      </rPr>
      <t xml:space="preserve">※ 네 번째 물음</t>
    </r>
    <r>
      <rPr>
        <sz val="9"/>
        <color rgb="FF6B6B77"/>
        <rFont val="맑은 고딕"/>
        <family val="0"/>
        <charset val="1"/>
      </rPr>
      <t xml:space="preserve">(</t>
    </r>
    <r>
      <rPr>
        <sz val="9"/>
        <color rgb="FF6B6B77"/>
        <rFont val="Noto Sans CJK SC"/>
        <family val="2"/>
      </rPr>
      <t xml:space="preserve">어떤 환경에서 힘들어했습니까</t>
    </r>
    <r>
      <rPr>
        <sz val="9"/>
        <color rgb="FF6B6B77"/>
        <rFont val="맑은 고딕"/>
        <family val="0"/>
        <charset val="1"/>
      </rPr>
      <t xml:space="preserve">)</t>
    </r>
    <r>
      <rPr>
        <sz val="9"/>
        <color rgb="FF6B6B77"/>
        <rFont val="Noto Sans CJK SC"/>
        <family val="2"/>
      </rPr>
      <t xml:space="preserve">이 이 통화의 절반입니다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좋은 점만 물으면 좋은 말만 듣고 끊습니다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</si>
  <si>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09.  </t>
    </r>
    <r>
      <rPr>
        <b val="true"/>
        <sz val="15"/>
        <color rgb="FFFFFFFF"/>
        <rFont val="Noto Sans CJK SC"/>
        <family val="2"/>
      </rPr>
      <t xml:space="preserve">연봉 밴드 설계    </t>
    </r>
    <r>
      <rPr>
        <b val="true"/>
        <sz val="15"/>
        <color rgb="FFFFFFFF"/>
        <rFont val="맑은 고딕"/>
        <family val="0"/>
        <charset val="1"/>
      </rPr>
      <t xml:space="preserve">Salary Band</t>
    </r>
  </si>
  <si>
    <r>
      <rPr>
        <sz val="9.5"/>
        <color rgb="FF111114"/>
        <rFont val="Noto Sans CJK SC"/>
        <family val="2"/>
      </rPr>
      <t xml:space="preserve">첫 채용 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한 명을 뽑고 나서 만들면 그 한 명이 기준이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</si>
  <si>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직군과 단계를 정하고 → 단계마다 중간값을 정하고 → 폭을 정하면 하단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상단이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</si>
  <si>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지원자에게 「얼마 받고 싶으세요」를 먼저 묻는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밴드가 없으면 그 질문을 할 수밖에 없습니다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</si>
  <si>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폭을 정합니다</t>
  </si>
  <si>
    <r>
      <rPr>
        <b val="true"/>
        <sz val="10"/>
        <color rgb="FF111114"/>
        <rFont val="Noto Sans CJK SC"/>
        <family val="2"/>
      </rPr>
      <t xml:space="preserve">밴드 폭 </t>
    </r>
    <r>
      <rPr>
        <b val="true"/>
        <sz val="10"/>
        <color rgb="FF111114"/>
        <rFont val="맑은 고딕"/>
        <family val="0"/>
        <charset val="1"/>
      </rPr>
      <t xml:space="preserve">(± </t>
    </r>
    <r>
      <rPr>
        <b val="true"/>
        <sz val="10"/>
        <color rgb="FF111114"/>
        <rFont val="Noto Sans CJK SC"/>
        <family val="2"/>
      </rPr>
      <t xml:space="preserve">비율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</si>
  <si>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맑은 고딕"/>
        <family val="0"/>
        <charset val="1"/>
      </rPr>
      <t xml:space="preserve">0.15 </t>
    </r>
    <r>
      <rPr>
        <sz val="9"/>
        <color rgb="FF6B6B77"/>
        <rFont val="Noto Sans CJK SC"/>
        <family val="2"/>
      </rPr>
      <t xml:space="preserve">면 중간값의 </t>
    </r>
    <r>
      <rPr>
        <sz val="9"/>
        <color rgb="FF6B6B77"/>
        <rFont val="맑은 고딕"/>
        <family val="0"/>
        <charset val="1"/>
      </rPr>
      <t xml:space="preserve">85% ~ 115%</t>
    </r>
  </si>
  <si>
    <r>
      <rPr>
        <b val="true"/>
        <sz val="10.5"/>
        <color rgb="FF111114"/>
        <rFont val="Noto Sans CJK SC"/>
        <family val="2"/>
      </rPr>
      <t xml:space="preserve">② 직군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단계마다 중간값만 넣으면 하단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상단이 자동으로 나옵니다</t>
    </r>
  </si>
  <si>
    <t xml:space="preserve">직군</t>
  </si>
  <si>
    <t xml:space="preserve">단계</t>
  </si>
  <si>
    <r>
      <rPr>
        <b val="true"/>
        <sz val="9.5"/>
        <color rgb="FFFFFFFF"/>
        <rFont val="Noto Sans CJK SC"/>
        <family val="2"/>
      </rPr>
      <t xml:space="preserve">중간값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만원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</si>
  <si>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하단</t>
  </si>
  <si>
    <t xml:space="preserve">상단</t>
  </si>
  <si>
    <t xml:space="preserve">개발</t>
  </si>
  <si>
    <t xml:space="preserve">주니어</t>
  </si>
  <si>
    <t xml:space="preserve">미들</t>
  </si>
  <si>
    <t xml:space="preserve">시니어</t>
  </si>
  <si>
    <r>
      <rPr>
        <sz val="9.5"/>
        <color rgb="FF111114"/>
        <rFont val="Noto Sans CJK SC"/>
        <family val="2"/>
      </rPr>
      <t xml:space="preserve">사업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영업</t>
    </r>
  </si>
  <si>
    <t xml:space="preserve">운영</t>
  </si>
  <si>
    <t xml:space="preserve">③ 단계를 가르는 기준을 적어 둡니다 — 이게 없으면 밴드가 흔들립니다</t>
  </si>
  <si>
    <t xml:space="preserve">이 단계는 이런 사람입니다</t>
  </si>
  <si>
    <t xml:space="preserve">혼자 맡는 범위</t>
  </si>
  <si>
    <t xml:space="preserve">정해진 일을 정해진 품질로 끝냅니다</t>
  </si>
  <si>
    <t xml:space="preserve">기능 하나</t>
  </si>
  <si>
    <r>
      <rPr>
        <sz val="9"/>
        <color rgb="FF6B6B77"/>
        <rFont val="Noto Sans CJK SC"/>
        <family val="2"/>
      </rPr>
      <t xml:space="preserve">※ 첫 채용 전에 만들어야 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한 명을 뽑고 나서 만들면 그 한 명이 기준이 되고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그다음부터는 고치기가 어렵습니다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지원자에게 「얼마 받고 싶으세요」를 먼저 묻게 되는 이유도 밴드가 없어서입니다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</si>
  <si>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10.  </t>
    </r>
    <r>
      <rPr>
        <b val="true"/>
        <sz val="15"/>
        <color rgb="FFFFFFFF"/>
        <rFont val="Noto Sans CJK SC"/>
        <family val="2"/>
      </rPr>
      <t xml:space="preserve">처우 제안 구성표    </t>
    </r>
    <r>
      <rPr>
        <b val="true"/>
        <sz val="15"/>
        <color rgb="FFFFFFFF"/>
        <rFont val="맑은 고딕"/>
        <family val="0"/>
        <charset val="1"/>
      </rPr>
      <t xml:space="preserve">Offer Package</t>
    </r>
  </si>
  <si>
    <r>
      <rPr>
        <sz val="9.5"/>
        <color rgb="FF111114"/>
        <rFont val="Noto Sans CJK SC"/>
        <family val="2"/>
      </rPr>
      <t xml:space="preserve">오퍼를 내기 직전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말로 하기 전에 표로 만들어 둡니다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</si>
  <si>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기본급 → 성과급 → 주식매수선택권 → 그 밖의 것 순으로 적고 → 연 환산 합계를 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</si>
  <si>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연봉 하나만 말하는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받는 사람은 전체를 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표로 보이면 같은 금액이 더 커 보입니다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</si>
  <si>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지원자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자리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입사 예정일</t>
    </r>
  </si>
  <si>
    <r>
      <rPr>
        <b val="true"/>
        <sz val="10.5"/>
        <color rgb="FF111114"/>
        <rFont val="Noto Sans CJK SC"/>
        <family val="2"/>
      </rPr>
      <t xml:space="preserve">받는 사람은 전체를 봅니다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연봉 하나만 말하지 않습니다</t>
    </r>
  </si>
  <si>
    <t xml:space="preserve">항목</t>
  </si>
  <si>
    <r>
      <rPr>
        <b val="true"/>
        <sz val="9.5"/>
        <color rgb="FFFFFFFF"/>
        <rFont val="Noto Sans CJK SC"/>
        <family val="2"/>
      </rPr>
      <t xml:space="preserve">금액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만원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</si>
  <si>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연 환산</t>
  </si>
  <si>
    <t xml:space="preserve">설명</t>
  </si>
  <si>
    <r>
      <rPr>
        <b val="true"/>
        <sz val="9.5"/>
        <color rgb="FF111114"/>
        <rFont val="Noto Sans CJK SC"/>
        <family val="2"/>
      </rPr>
      <t xml:space="preserve">기본급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연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</si>
  <si>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맑은 고딕"/>
        <family val="0"/>
        <charset val="1"/>
      </rPr>
      <t xml:space="preserve">12</t>
    </r>
    <r>
      <rPr>
        <sz val="9"/>
        <color rgb="FF6B6B77"/>
        <rFont val="Noto Sans CJK SC"/>
        <family val="2"/>
      </rPr>
      <t xml:space="preserve">개월 기준</t>
    </r>
  </si>
  <si>
    <r>
      <rPr>
        <b val="true"/>
        <sz val="9.5"/>
        <color rgb="FF111114"/>
        <rFont val="Noto Sans CJK SC"/>
        <family val="2"/>
      </rPr>
      <t xml:space="preserve">성과급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연 최대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</si>
  <si>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목표 달성 시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지급 기준을 같이 적습니다</t>
    </r>
  </si>
  <si>
    <t xml:space="preserve">입사 축하금</t>
  </si>
  <si>
    <t xml:space="preserve">이직 시 잃는 것이 있으면 여기서 메웁니다</t>
  </si>
  <si>
    <r>
      <rPr>
        <b val="true"/>
        <sz val="9.5"/>
        <color rgb="FF111114"/>
        <rFont val="Noto Sans CJK SC"/>
        <family val="2"/>
      </rPr>
      <t xml:space="preserve">식대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교통 등</t>
    </r>
  </si>
  <si>
    <r>
      <rPr>
        <sz val="9"/>
        <color rgb="FF6B6B77"/>
        <rFont val="Noto Sans CJK SC"/>
        <family val="2"/>
      </rPr>
      <t xml:space="preserve">월 </t>
    </r>
    <r>
      <rPr>
        <sz val="9"/>
        <color rgb="FF6B6B77"/>
        <rFont val="맑은 고딕"/>
        <family val="0"/>
        <charset val="1"/>
      </rPr>
      <t xml:space="preserve">20</t>
    </r>
    <r>
      <rPr>
        <sz val="9"/>
        <color rgb="FF6B6B77"/>
        <rFont val="Noto Sans CJK SC"/>
        <family val="2"/>
      </rPr>
      <t xml:space="preserve">만원 </t>
    </r>
    <r>
      <rPr>
        <sz val="9"/>
        <color rgb="FF6B6B77"/>
        <rFont val="맑은 고딕"/>
        <family val="0"/>
        <charset val="1"/>
      </rPr>
      <t xml:space="preserve">× 12</t>
    </r>
  </si>
  <si>
    <r>
      <rPr>
        <b val="true"/>
        <sz val="9.5"/>
        <color rgb="FF111114"/>
        <rFont val="Noto Sans CJK SC"/>
        <family val="2"/>
      </rPr>
      <t xml:space="preserve">교육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장비 지원</t>
    </r>
  </si>
  <si>
    <t xml:space="preserve">연간 한도</t>
  </si>
  <si>
    <r>
      <rPr>
        <b val="true"/>
        <sz val="10"/>
        <color rgb="FF111114"/>
        <rFont val="Noto Sans CJK SC"/>
        <family val="2"/>
      </rPr>
      <t xml:space="preserve">연 환산 합계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</si>
  <si>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주식매수선택권 — 있으면 여기도 채웁니다</t>
  </si>
  <si>
    <t xml:space="preserve">부여 주식 수</t>
  </si>
  <si>
    <r>
      <rPr>
        <b val="true"/>
        <sz val="10"/>
        <color rgb="FF111114"/>
        <rFont val="Noto Sans CJK SC"/>
        <family val="2"/>
      </rPr>
      <t xml:space="preserve">행사가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</si>
  <si>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부여일 기준</t>
  </si>
  <si>
    <r>
      <rPr>
        <b val="true"/>
        <sz val="10"/>
        <color rgb="FF111114"/>
        <rFont val="Noto Sans CJK SC"/>
        <family val="2"/>
      </rPr>
      <t xml:space="preserve">행사에 드는 돈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</si>
  <si>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행사하는 날 이 돈이 필요합니다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미리 알려 주는 편이 낫습니다</t>
    </r>
  </si>
  <si>
    <t xml:space="preserve">베스팅 조건</t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</si>
  <si>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4</t>
    </r>
    <r>
      <rPr>
        <sz val="9"/>
        <color rgb="FF9A9AA6"/>
        <rFont val="Noto Sans CJK SC"/>
        <family val="2"/>
      </rPr>
      <t xml:space="preserve">년 </t>
    </r>
    <r>
      <rPr>
        <sz val="9"/>
        <color rgb="FF9A9AA6"/>
        <rFont val="맑은 고딕"/>
        <family val="0"/>
        <charset val="1"/>
      </rPr>
      <t xml:space="preserve">· 1</t>
    </r>
    <r>
      <rPr>
        <sz val="9"/>
        <color rgb="FF9A9AA6"/>
        <rFont val="Noto Sans CJK SC"/>
        <family val="2"/>
      </rPr>
      <t xml:space="preserve">년 클리프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이후 분기 지급</t>
    </r>
  </si>
  <si>
    <t xml:space="preserve">돈이 아닌 것도 적습니다</t>
  </si>
  <si>
    <t xml:space="preserve">맡는 범위와 결정 권한 — 무엇을 혼자 정할 수 있습니까</t>
  </si>
  <si>
    <r>
      <rPr>
        <b val="true"/>
        <sz val="9.5"/>
        <color rgb="FF111114"/>
        <rFont val="Noto Sans CJK SC"/>
        <family val="2"/>
      </rPr>
      <t xml:space="preserve">일하는 방식 — 출근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재택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시간</t>
    </r>
  </si>
  <si>
    <r>
      <rPr>
        <b val="true"/>
        <sz val="9.5"/>
        <color rgb="FF111114"/>
        <rFont val="Noto Sans CJK SC"/>
        <family val="2"/>
      </rPr>
      <t xml:space="preserve">성장 — </t>
    </r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개월 </t>
    </r>
    <r>
      <rPr>
        <b val="true"/>
        <sz val="9.5"/>
        <color rgb="FF111114"/>
        <rFont val="맑은 고딕"/>
        <family val="0"/>
        <charset val="1"/>
      </rPr>
      <t xml:space="preserve">· 1</t>
    </r>
    <r>
      <rPr>
        <b val="true"/>
        <sz val="9.5"/>
        <color rgb="FF111114"/>
        <rFont val="Noto Sans CJK SC"/>
        <family val="2"/>
      </rPr>
      <t xml:space="preserve">년 뒤에 무엇을 하고 있을 것 같습니까</t>
    </r>
  </si>
  <si>
    <t xml:space="preserve">함께 일할 사람 — 누구와 매일 일합니까</t>
  </si>
  <si>
    <r>
      <rPr>
        <sz val="9"/>
        <color rgb="FF6B6B77"/>
        <rFont val="Noto Sans CJK SC"/>
        <family val="2"/>
      </rPr>
      <t xml:space="preserve">※ 같은 금액이라도 표로 보이면 크게 보입니다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말로만 하면 기본급 하나만 기억에 남습니다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오퍼는 종이로 내십시오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</si>
  <si>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11.  </t>
    </r>
    <r>
      <rPr>
        <b val="true"/>
        <sz val="15"/>
        <color rgb="FFFFFFFF"/>
        <rFont val="Noto Sans CJK SC"/>
        <family val="2"/>
      </rPr>
      <t xml:space="preserve">온보딩 </t>
    </r>
    <r>
      <rPr>
        <b val="true"/>
        <sz val="15"/>
        <color rgb="FFFFFFFF"/>
        <rFont val="맑은 고딕"/>
        <family val="0"/>
        <charset val="1"/>
      </rPr>
      <t xml:space="preserve">30</t>
    </r>
    <r>
      <rPr>
        <b val="true"/>
        <sz val="15"/>
        <color rgb="FFFFFFFF"/>
        <rFont val="Noto Sans CJK SC"/>
        <family val="2"/>
      </rPr>
      <t xml:space="preserve">일 계획    </t>
    </r>
    <r>
      <rPr>
        <b val="true"/>
        <sz val="15"/>
        <color rgb="FFFFFFFF"/>
        <rFont val="맑은 고딕"/>
        <family val="0"/>
        <charset val="1"/>
      </rPr>
      <t xml:space="preserve">Onboarding 30 Days</t>
    </r>
  </si>
  <si>
    <r>
      <rPr>
        <sz val="9.5"/>
        <color rgb="FF111114"/>
        <rFont val="Noto Sans CJK SC"/>
        <family val="2"/>
      </rPr>
      <t xml:space="preserve">합격 통보 직후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첫 출근일보다 앞서 준비합니다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</si>
  <si>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출근 전 → 첫날 → 첫 주 → </t>
    </r>
    <r>
      <rPr>
        <sz val="9.5"/>
        <color rgb="FF111114"/>
        <rFont val="맑은 고딕"/>
        <family val="0"/>
        <charset val="1"/>
      </rPr>
      <t xml:space="preserve">2~4</t>
    </r>
    <r>
      <rPr>
        <sz val="9.5"/>
        <color rgb="FF111114"/>
        <rFont val="Noto Sans CJK SC"/>
        <family val="2"/>
      </rPr>
      <t xml:space="preserve">주 순으로 채웁니다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칸마다 담당을 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</si>
  <si>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첫날을 즉흥으로 시작하는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뽑는 데 석 달을 쓰고 첫 달에 잃는 경우가 여기서 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</si>
  <si>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자리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첫 출근일</t>
    </r>
  </si>
  <si>
    <r>
      <rPr>
        <b val="true"/>
        <sz val="10.5"/>
        <color rgb="FF111114"/>
        <rFont val="Noto Sans CJK SC"/>
        <family val="2"/>
      </rPr>
      <t xml:space="preserve">출근 전 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합격 통보 </t>
    </r>
    <r>
      <rPr>
        <b val="true"/>
        <sz val="10.5"/>
        <color rgb="FF111114"/>
        <rFont val="맑은 고딕"/>
        <family val="0"/>
        <charset val="1"/>
      </rPr>
      <t xml:space="preserve">~ </t>
    </r>
    <r>
      <rPr>
        <b val="true"/>
        <sz val="10.5"/>
        <color rgb="FF111114"/>
        <rFont val="Noto Sans CJK SC"/>
        <family val="2"/>
      </rPr>
      <t xml:space="preserve">전날</t>
    </r>
    <r>
      <rPr>
        <b val="true"/>
        <sz val="10.5"/>
        <color rgb="FF111114"/>
        <rFont val="맑은 고딕"/>
        <family val="0"/>
        <charset val="1"/>
      </rPr>
      <t xml:space="preserve">)</t>
    </r>
  </si>
  <si>
    <t xml:space="preserve">할 일</t>
  </si>
  <si>
    <t xml:space="preserve">무엇을</t>
  </si>
  <si>
    <t xml:space="preserve">담당</t>
  </si>
  <si>
    <t xml:space="preserve">끝</t>
  </si>
  <si>
    <r>
      <rPr>
        <b val="true"/>
        <sz val="9.5"/>
        <color rgb="FF111114"/>
        <rFont val="Noto Sans CJK SC"/>
        <family val="2"/>
      </rPr>
      <t xml:space="preserve">계약서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서류</t>
    </r>
  </si>
  <si>
    <r>
      <rPr>
        <sz val="9"/>
        <color rgb="FF6B6B77"/>
        <rFont val="Noto Sans CJK SC"/>
        <family val="2"/>
      </rPr>
      <t xml:space="preserve">근로계약서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개인정보 동의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비밀유지 서약</t>
    </r>
  </si>
  <si>
    <r>
      <rPr>
        <b val="true"/>
        <sz val="9.5"/>
        <color rgb="FF111114"/>
        <rFont val="Noto Sans CJK SC"/>
        <family val="2"/>
      </rPr>
      <t xml:space="preserve">장비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계정</t>
    </r>
  </si>
  <si>
    <r>
      <rPr>
        <sz val="9"/>
        <color rgb="FF6B6B77"/>
        <rFont val="Noto Sans CJK SC"/>
        <family val="2"/>
      </rPr>
      <t xml:space="preserve">노트북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메일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메신저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문서함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권한</t>
    </r>
  </si>
  <si>
    <t xml:space="preserve">자리와 안내</t>
  </si>
  <si>
    <r>
      <rPr>
        <sz val="9"/>
        <color rgb="FF6B6B77"/>
        <rFont val="Noto Sans CJK SC"/>
        <family val="2"/>
      </rPr>
      <t xml:space="preserve">책상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출입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첫날 몇 시에 어디로</t>
    </r>
  </si>
  <si>
    <t xml:space="preserve">팀에 알리기</t>
  </si>
  <si>
    <r>
      <rPr>
        <sz val="9"/>
        <color rgb="FF6B6B77"/>
        <rFont val="Noto Sans CJK SC"/>
        <family val="2"/>
      </rPr>
      <t xml:space="preserve">누가 언제 오는지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무엇을 맡는지</t>
    </r>
  </si>
  <si>
    <t xml:space="preserve">첫 주 일정 잡기</t>
  </si>
  <si>
    <r>
      <rPr>
        <sz val="9"/>
        <color rgb="FF6B6B77"/>
        <rFont val="Noto Sans CJK SC"/>
        <family val="2"/>
      </rPr>
      <t xml:space="preserve">면담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소개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첫 과제</t>
    </r>
  </si>
  <si>
    <t xml:space="preserve">첫날</t>
  </si>
  <si>
    <t xml:space="preserve">맞이하기</t>
  </si>
  <si>
    <r>
      <rPr>
        <sz val="9"/>
        <color rgb="FF6B6B77"/>
        <rFont val="Noto Sans CJK SC"/>
        <family val="2"/>
      </rPr>
      <t xml:space="preserve">누가 맞이합니까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혼자 앉아 있게 두지 않습니다</t>
    </r>
  </si>
  <si>
    <r>
      <rPr>
        <b val="true"/>
        <sz val="9.5"/>
        <color rgb="FF111114"/>
        <rFont val="Noto Sans CJK SC"/>
        <family val="2"/>
      </rPr>
      <t xml:space="preserve">대표와 </t>
    </r>
    <r>
      <rPr>
        <b val="true"/>
        <sz val="9.5"/>
        <color rgb="FF111114"/>
        <rFont val="맑은 고딕"/>
        <family val="0"/>
        <charset val="1"/>
      </rPr>
      <t xml:space="preserve">30</t>
    </r>
    <r>
      <rPr>
        <b val="true"/>
        <sz val="9.5"/>
        <color rgb="FF111114"/>
        <rFont val="Noto Sans CJK SC"/>
        <family val="2"/>
      </rPr>
      <t xml:space="preserve">분</t>
    </r>
  </si>
  <si>
    <r>
      <rPr>
        <sz val="9"/>
        <color rgb="FF6B6B77"/>
        <rFont val="Noto Sans CJK SC"/>
        <family val="2"/>
      </rPr>
      <t xml:space="preserve">이 회사가 무엇을 하는 회사인지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이 자리를 왜 만들었는지</t>
    </r>
  </si>
  <si>
    <t xml:space="preserve">도구 켜 보기</t>
  </si>
  <si>
    <r>
      <rPr>
        <sz val="9"/>
        <color rgb="FF6B6B77"/>
        <rFont val="Noto Sans CJK SC"/>
        <family val="2"/>
      </rPr>
      <t xml:space="preserve">실제로 로그인해 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안 되는 게 꼭 하나 나옵니다</t>
    </r>
  </si>
  <si>
    <t xml:space="preserve">작은 일 하나</t>
  </si>
  <si>
    <r>
      <rPr>
        <sz val="9"/>
        <color rgb="FF6B6B77"/>
        <rFont val="Noto Sans CJK SC"/>
        <family val="2"/>
      </rPr>
      <t xml:space="preserve">첫날에 끝나는 일 하나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「기여했다」는 감각이 남습니다</t>
    </r>
  </si>
  <si>
    <t xml:space="preserve">함께 점심</t>
  </si>
  <si>
    <t xml:space="preserve">첫 주</t>
  </si>
  <si>
    <r>
      <rPr>
        <b val="true"/>
        <sz val="9.5"/>
        <color rgb="FF111114"/>
        <rFont val="Noto Sans CJK SC"/>
        <family val="2"/>
      </rPr>
      <t xml:space="preserve">한 사람씩 </t>
    </r>
    <r>
      <rPr>
        <b val="true"/>
        <sz val="9.5"/>
        <color rgb="FF111114"/>
        <rFont val="맑은 고딕"/>
        <family val="0"/>
        <charset val="1"/>
      </rPr>
      <t xml:space="preserve">30</t>
    </r>
    <r>
      <rPr>
        <b val="true"/>
        <sz val="9.5"/>
        <color rgb="FF111114"/>
        <rFont val="Noto Sans CJK SC"/>
        <family val="2"/>
      </rPr>
      <t xml:space="preserve">분</t>
    </r>
  </si>
  <si>
    <r>
      <rPr>
        <sz val="9"/>
        <color rgb="FF6B6B77"/>
        <rFont val="Noto Sans CJK SC"/>
        <family val="2"/>
      </rPr>
      <t xml:space="preserve">같이 일할 사람들과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일정은 미리 잡아 둡니다</t>
    </r>
  </si>
  <si>
    <t xml:space="preserve">우리가 일하는 방식</t>
  </si>
  <si>
    <r>
      <rPr>
        <sz val="9"/>
        <color rgb="FF6B6B77"/>
        <rFont val="Noto Sans CJK SC"/>
        <family val="2"/>
      </rPr>
      <t xml:space="preserve">회의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문서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연락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휴가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문서로 건네줍니다</t>
    </r>
  </si>
  <si>
    <t xml:space="preserve">고객 이야기</t>
  </si>
  <si>
    <t xml:space="preserve">실제 고객 통화나 문의를 같이 봅니다</t>
  </si>
  <si>
    <t xml:space="preserve">첫 결과물</t>
  </si>
  <si>
    <r>
      <rPr>
        <sz val="9"/>
        <color rgb="FF6B6B77"/>
        <rFont val="Noto Sans CJK SC"/>
        <family val="2"/>
      </rPr>
      <t xml:space="preserve">작아도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끝까지 가 본 경험이 중요합니다</t>
    </r>
  </si>
  <si>
    <r>
      <rPr>
        <b val="true"/>
        <sz val="9.5"/>
        <color rgb="FF111114"/>
        <rFont val="Noto Sans CJK SC"/>
        <family val="2"/>
      </rPr>
      <t xml:space="preserve">금요일 </t>
    </r>
    <r>
      <rPr>
        <b val="true"/>
        <sz val="9.5"/>
        <color rgb="FF111114"/>
        <rFont val="맑은 고딕"/>
        <family val="0"/>
        <charset val="1"/>
      </rPr>
      <t xml:space="preserve">30</t>
    </r>
    <r>
      <rPr>
        <b val="true"/>
        <sz val="9.5"/>
        <color rgb="FF111114"/>
        <rFont val="Noto Sans CJK SC"/>
        <family val="2"/>
      </rPr>
      <t xml:space="preserve">분</t>
    </r>
  </si>
  <si>
    <t xml:space="preserve">무엇이 헷갈리는지만 묻습니다</t>
  </si>
  <si>
    <r>
      <rPr>
        <b val="true"/>
        <sz val="10.5"/>
        <color rgb="FF111114"/>
        <rFont val="맑은 고딕"/>
        <family val="0"/>
        <charset val="1"/>
      </rPr>
      <t xml:space="preserve">2 ~ 4</t>
    </r>
    <r>
      <rPr>
        <b val="true"/>
        <sz val="10.5"/>
        <color rgb="FF111114"/>
        <rFont val="Noto Sans CJK SC"/>
        <family val="2"/>
      </rPr>
      <t xml:space="preserve">주</t>
    </r>
  </si>
  <si>
    <t xml:space="preserve">맡을 범위 확정</t>
  </si>
  <si>
    <t xml:space="preserve">무엇을 혼자 정해도 되는지 선을 긋습니다</t>
  </si>
  <si>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개월 목표</t>
    </r>
  </si>
  <si>
    <t xml:space="preserve">직무기술서에 적었던 것을 다시 꺼내 맞춥니다</t>
  </si>
  <si>
    <r>
      <rPr>
        <b val="true"/>
        <sz val="9.5"/>
        <color rgb="FF111114"/>
        <rFont val="Noto Sans CJK SC"/>
        <family val="2"/>
      </rPr>
      <t xml:space="preserve">주간 </t>
    </r>
    <r>
      <rPr>
        <b val="true"/>
        <sz val="9.5"/>
        <color rgb="FF111114"/>
        <rFont val="맑은 고딕"/>
        <family val="0"/>
        <charset val="1"/>
      </rPr>
      <t xml:space="preserve">1</t>
    </r>
    <r>
      <rPr>
        <b val="true"/>
        <sz val="9.5"/>
        <color rgb="FF111114"/>
        <rFont val="Noto Sans CJK SC"/>
        <family val="2"/>
      </rPr>
      <t xml:space="preserve">대</t>
    </r>
    <r>
      <rPr>
        <b val="true"/>
        <sz val="9.5"/>
        <color rgb="FF111114"/>
        <rFont val="맑은 고딕"/>
        <family val="0"/>
        <charset val="1"/>
      </rPr>
      <t xml:space="preserve">1 </t>
    </r>
    <r>
      <rPr>
        <b val="true"/>
        <sz val="9.5"/>
        <color rgb="FF111114"/>
        <rFont val="Noto Sans CJK SC"/>
        <family val="2"/>
      </rPr>
      <t xml:space="preserve">시작</t>
    </r>
  </si>
  <si>
    <t xml:space="preserve">같은 서식으로 쌓습니다</t>
  </si>
  <si>
    <r>
      <rPr>
        <b val="true"/>
        <sz val="9.5"/>
        <color rgb="FF111114"/>
        <rFont val="맑은 고딕"/>
        <family val="0"/>
        <charset val="1"/>
      </rPr>
      <t xml:space="preserve">30</t>
    </r>
    <r>
      <rPr>
        <b val="true"/>
        <sz val="9.5"/>
        <color rgb="FF111114"/>
        <rFont val="Noto Sans CJK SC"/>
        <family val="2"/>
      </rPr>
      <t xml:space="preserve">일 점검</t>
    </r>
  </si>
  <si>
    <r>
      <rPr>
        <sz val="9"/>
        <color rgb="FF6B6B77"/>
        <rFont val="Noto Sans CJK SC"/>
        <family val="2"/>
      </rPr>
      <t xml:space="preserve">잘 온 것 같은지 서로 확인합니다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늦으면 못 고칩니다</t>
    </r>
  </si>
  <si>
    <r>
      <rPr>
        <sz val="9"/>
        <color rgb="FF6B6B77"/>
        <rFont val="Noto Sans CJK SC"/>
        <family val="2"/>
      </rPr>
      <t xml:space="preserve">※ 뽑는 데 석 달을 쓰고 첫날을 즉흥으로 시작하는 회사가 많습니다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 첫 달에 남을 사람인지가 거의 정해집니다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출근 전 다섯 줄만 챙겨도 첫날이 달라집니다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</si>
  <si>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12.  1</t>
    </r>
    <r>
      <rPr>
        <b val="true"/>
        <sz val="15"/>
        <color rgb="FFFFFFFF"/>
        <rFont val="Noto Sans CJK SC"/>
        <family val="2"/>
      </rPr>
      <t xml:space="preserve">대</t>
    </r>
    <r>
      <rPr>
        <b val="true"/>
        <sz val="15"/>
        <color rgb="FFFFFFFF"/>
        <rFont val="맑은 고딕"/>
        <family val="0"/>
        <charset val="1"/>
      </rPr>
      <t xml:space="preserve">1 </t>
    </r>
    <r>
      <rPr>
        <b val="true"/>
        <sz val="15"/>
        <color rgb="FFFFFFFF"/>
        <rFont val="Noto Sans CJK SC"/>
        <family val="2"/>
      </rPr>
      <t xml:space="preserve">면담 기록지    </t>
    </r>
    <r>
      <rPr>
        <b val="true"/>
        <sz val="15"/>
        <color rgb="FFFFFFFF"/>
        <rFont val="맑은 고딕"/>
        <family val="0"/>
        <charset val="1"/>
      </rPr>
      <t xml:space="preserve">1:1 Log</t>
    </r>
  </si>
  <si>
    <r>
      <rPr>
        <sz val="9.5"/>
        <color rgb="FF111114"/>
        <rFont val="Noto Sans CJK SC"/>
        <family val="2"/>
      </rPr>
      <t xml:space="preserve">매주 또는 격주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같은 서식에 쌓아야 흐름이 보입니다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</si>
  <si>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지난번 약속 확인 → 지금 막힌 것 → 도와줄 것 → 다음까지 할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네 칸입니다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</si>
  <si>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업무 보고 자리가 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진행 상황은 다른 데서 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여기서는 막힌 것을 묻습니다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</si>
  <si>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매주 같은 서식에 쌓습니다</t>
    </r>
    <r>
      <rPr>
        <b val="true"/>
        <sz val="10.5"/>
        <color rgb="FF111114"/>
        <rFont val="맑은 고딕"/>
        <family val="0"/>
        <charset val="1"/>
      </rPr>
      <t xml:space="preserve">. 30</t>
    </r>
    <r>
      <rPr>
        <b val="true"/>
        <sz val="10.5"/>
        <color rgb="FF111114"/>
        <rFont val="Noto Sans CJK SC"/>
        <family val="2"/>
      </rPr>
      <t xml:space="preserve">분이면 됩니다</t>
    </r>
  </si>
  <si>
    <t xml:space="preserve">날짜</t>
  </si>
  <si>
    <t xml:space="preserve">지난번 약속은 어떻게 됐습니까</t>
  </si>
  <si>
    <r>
      <rPr>
        <sz val="9"/>
        <color rgb="FF9A9AA6"/>
        <rFont val="Noto Sans CJK SC"/>
        <family val="2"/>
      </rPr>
      <t xml:space="preserve">먼저 확인합니다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이 줄이 없으면 면담이 흘러갑니다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</si>
  <si>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지금 막힌 것</t>
  </si>
  <si>
    <r>
      <rPr>
        <sz val="9"/>
        <color rgb="FF9A9AA6"/>
        <rFont val="Noto Sans CJK SC"/>
        <family val="2"/>
      </rPr>
      <t xml:space="preserve">진행 상황이 아니라 막힌 것을 묻습니다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</si>
  <si>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제가 도울 것</t>
  </si>
  <si>
    <r>
      <rPr>
        <sz val="9"/>
        <color rgb="FF9A9AA6"/>
        <rFont val="Noto Sans CJK SC"/>
        <family val="2"/>
      </rPr>
      <t xml:space="preserve">관리자가 할 일이 여기서 나옵니다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</si>
  <si>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다음까지 할 것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누가</t>
    </r>
  </si>
  <si>
    <t xml:space="preserve">하지 않는 것</t>
  </si>
  <si>
    <t xml:space="preserve">업무 보고 받기 — 진행 상황은 다른 데서 봅니다</t>
  </si>
  <si>
    <t xml:space="preserve">그 자리에서 평가하기 — 평가는 정해진 때에 따로 합니다</t>
  </si>
  <si>
    <t xml:space="preserve">관리자가 말을 더 많이 하기 — 듣는 시간이 더 길어야 합니다</t>
  </si>
  <si>
    <t xml:space="preserve">약속만 하고 안 지키기 — 두 번이면 이 자리는 끝납니다</t>
  </si>
  <si>
    <r>
      <rPr>
        <sz val="9"/>
        <color rgb="FF6B6B77"/>
        <rFont val="Noto Sans CJK SC"/>
        <family val="2"/>
      </rPr>
      <t xml:space="preserve">※ 좋은 제도인데 넉 주쯤 지나면 업무 보고가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「지난번 약속」 칸을 맨 위에 두는 것만으로 그 변질이 꽤 늦춰집니다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</si>
  <si>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13.  </t>
    </r>
    <r>
      <rPr>
        <b val="true"/>
        <sz val="15"/>
        <color rgb="FFFFFFFF"/>
        <rFont val="Noto Sans CJK SC"/>
        <family val="2"/>
      </rPr>
      <t xml:space="preserve">개인 목표 설정    </t>
    </r>
    <r>
      <rPr>
        <b val="true"/>
        <sz val="15"/>
        <color rgb="FFFFFFFF"/>
        <rFont val="맑은 고딕"/>
        <family val="0"/>
        <charset val="1"/>
      </rPr>
      <t xml:space="preserve">Individual Goals</t>
    </r>
  </si>
  <si>
    <r>
      <rPr>
        <sz val="9.5"/>
        <color rgb="FF111114"/>
        <rFont val="Noto Sans CJK SC"/>
        <family val="2"/>
      </rPr>
      <t xml:space="preserve">분기 시작할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회사 목표가 정해진 다음입니다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</si>
  <si>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회사 목표에서 이 사람이 맡는 가지를 고르고 → 숫자로 적고 → 끝났다고 말할 기준을 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</si>
  <si>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할 일 목록을 목표로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「무엇을 한다」가 아니라 「무엇이 된다」로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</si>
  <si>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분기</t>
    </r>
  </si>
  <si>
    <r>
      <rPr>
        <b val="true"/>
        <sz val="9.5"/>
        <color rgb="FF111114"/>
        <rFont val="Noto Sans CJK SC"/>
        <family val="2"/>
      </rPr>
      <t xml:space="preserve">회사 목표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이번 분기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</si>
  <si>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여기서 시작합니다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회사 목표가 없으면 개인 목표도 못 만듭니다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</si>
  <si>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 사람이 맡는 가지 세 개</t>
  </si>
  <si>
    <t xml:space="preserve">목표</t>
  </si>
  <si>
    <t xml:space="preserve">지금</t>
  </si>
  <si>
    <t xml:space="preserve">끝났다고 말할 기준</t>
  </si>
  <si>
    <t xml:space="preserve">신규 계약 고객 수</t>
  </si>
  <si>
    <t xml:space="preserve">계약서 서명 기준</t>
  </si>
  <si>
    <t xml:space="preserve">이번 분기에 새로 배울 것 하나</t>
  </si>
  <si>
    <r>
      <rPr>
        <sz val="9"/>
        <color rgb="FF9A9AA6"/>
        <rFont val="Noto Sans CJK SC"/>
        <family val="2"/>
      </rPr>
      <t xml:space="preserve">성과 목표만 있으면 사람이 자라지 않습니다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</si>
  <si>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어떻게 확인합니까</t>
  </si>
  <si>
    <t xml:space="preserve">목표로 쓰면 안 되는 문장</t>
  </si>
  <si>
    <t xml:space="preserve">「최선을 다한다」 — 끝났는지 알 수 없습니다</t>
  </si>
  <si>
    <t xml:space="preserve">「○○를 개선한다」 — 얼마나 개선하면 된 겁니까</t>
  </si>
  <si>
    <t xml:space="preserve">「보고서를 작성한다」 — 할 일이지 목표가 아닙니다</t>
  </si>
  <si>
    <t xml:space="preserve">본인이 못 움직이는 숫자 — 회사 전체 매출을 개인 목표로 두지 않습니다</t>
  </si>
  <si>
    <r>
      <rPr>
        <sz val="9"/>
        <color rgb="FF6B6B77"/>
        <rFont val="Noto Sans CJK SC"/>
        <family val="2"/>
      </rPr>
      <t xml:space="preserve">※ 「무엇을 한다」가 아니라 「무엇이 된다」로 적습니다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그리고 이 사람이 실제로 움직일 수 있는 숫자여야 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못 움직이는 숫자를 목표로 주면 평가가 운이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</si>
  <si>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14.  </t>
    </r>
    <r>
      <rPr>
        <b val="true"/>
        <sz val="15"/>
        <color rgb="FFFFFFFF"/>
        <rFont val="Noto Sans CJK SC"/>
        <family val="2"/>
      </rPr>
      <t xml:space="preserve">성과평가표    </t>
    </r>
    <r>
      <rPr>
        <b val="true"/>
        <sz val="15"/>
        <color rgb="FFFFFFFF"/>
        <rFont val="맑은 고딕"/>
        <family val="0"/>
        <charset val="1"/>
      </rPr>
      <t xml:space="preserve">Performance Review</t>
    </r>
  </si>
  <si>
    <r>
      <rPr>
        <sz val="9.5"/>
        <color rgb="FF111114"/>
        <rFont val="Noto Sans CJK SC"/>
        <family val="2"/>
      </rPr>
      <t xml:space="preserve">분기 또는 반기 끝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평가 기간이 시작될 때 기준을 먼저 공유합니다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</si>
  <si>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본인이 먼저 적고 → 관리자가 적고 → 마주 앉아 차이를 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점수와 등급은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</si>
  <si>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평가 직전에 기준을 만드는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결과에 맞춰 기준이 만들어집니다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</si>
  <si>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기간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평가자</t>
    </r>
  </si>
  <si>
    <r>
      <rPr>
        <b val="true"/>
        <sz val="10.5"/>
        <color rgb="FF111114"/>
        <rFont val="Noto Sans CJK SC"/>
        <family val="2"/>
      </rPr>
      <t xml:space="preserve">① 목표를 얼마나 이뤘습니까 </t>
    </r>
    <r>
      <rPr>
        <b val="true"/>
        <sz val="10.5"/>
        <color rgb="FF111114"/>
        <rFont val="맑은 고딕"/>
        <family val="0"/>
        <charset val="1"/>
      </rPr>
      <t xml:space="preserve">(13</t>
    </r>
    <r>
      <rPr>
        <b val="true"/>
        <sz val="10.5"/>
        <color rgb="FF111114"/>
        <rFont val="Noto Sans CJK SC"/>
        <family val="2"/>
      </rPr>
      <t xml:space="preserve">번 시트에서 가져옵니다</t>
    </r>
    <r>
      <rPr>
        <b val="true"/>
        <sz val="10.5"/>
        <color rgb="FF111114"/>
        <rFont val="맑은 고딕"/>
        <family val="0"/>
        <charset val="1"/>
      </rPr>
      <t xml:space="preserve">)</t>
    </r>
  </si>
  <si>
    <t xml:space="preserve">목표값</t>
  </si>
  <si>
    <t xml:space="preserve">실제</t>
  </si>
  <si>
    <t xml:space="preserve">달성률</t>
  </si>
  <si>
    <t xml:space="preserve">비고</t>
  </si>
  <si>
    <t xml:space="preserve">평균 달성률</t>
  </si>
  <si>
    <r>
      <rPr>
        <b val="true"/>
        <sz val="10.5"/>
        <color rgb="FF111114"/>
        <rFont val="Noto Sans CJK SC"/>
        <family val="2"/>
      </rPr>
      <t xml:space="preserve">② 일하는 방식 </t>
    </r>
    <r>
      <rPr>
        <b val="true"/>
        <sz val="10.5"/>
        <color rgb="FF111114"/>
        <rFont val="맑은 고딕"/>
        <family val="0"/>
        <charset val="1"/>
      </rPr>
      <t xml:space="preserve">(1~5)</t>
    </r>
  </si>
  <si>
    <t xml:space="preserve">점수</t>
  </si>
  <si>
    <t xml:space="preserve">근거</t>
  </si>
  <si>
    <t xml:space="preserve">끝까지 미는 힘</t>
  </si>
  <si>
    <t xml:space="preserve">막혔을 때 스스로 방법을 찾았는가</t>
  </si>
  <si>
    <t xml:space="preserve">다른 의견을 어떻게 다뤘는가</t>
  </si>
  <si>
    <t xml:space="preserve">결과를 다른 사람이 알아듣게 전했는가</t>
  </si>
  <si>
    <t xml:space="preserve">맡은 범위</t>
  </si>
  <si>
    <t xml:space="preserve">정해진 범위를 넘어서 도운 적이 있는가</t>
  </si>
  <si>
    <t xml:space="preserve">일하는 방식 평균</t>
  </si>
  <si>
    <r>
      <rPr>
        <sz val="9"/>
        <color rgb="FF6B6B77"/>
        <rFont val="맑은 고딕"/>
        <family val="0"/>
        <charset val="1"/>
      </rPr>
      <t xml:space="preserve">5</t>
    </r>
    <r>
      <rPr>
        <sz val="9"/>
        <color rgb="FF6B6B77"/>
        <rFont val="Noto Sans CJK SC"/>
        <family val="2"/>
      </rPr>
      <t xml:space="preserve">점 만점</t>
    </r>
  </si>
  <si>
    <t xml:space="preserve">③ 종합</t>
  </si>
  <si>
    <t xml:space="preserve">등급</t>
  </si>
  <si>
    <t xml:space="preserve">기준은 팀에서 정하고 기간이 시작될 때 미리 알립니다</t>
  </si>
  <si>
    <t xml:space="preserve">가장 잘한 것 하나</t>
  </si>
  <si>
    <r>
      <rPr>
        <sz val="9"/>
        <color rgb="FF9A9AA6"/>
        <rFont val="Noto Sans CJK SC"/>
        <family val="2"/>
      </rPr>
      <t xml:space="preserve">구체적인 사례로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</si>
  <si>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다음 분기에 하나만 고친다면</t>
  </si>
  <si>
    <r>
      <rPr>
        <sz val="9"/>
        <color rgb="FF9A9AA6"/>
        <rFont val="Noto Sans CJK SC"/>
        <family val="2"/>
      </rPr>
      <t xml:space="preserve">두 개 이상 적으면 아무것도 안 바뀝니다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</si>
  <si>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본인이 적은 것과 다른 점</t>
  </si>
  <si>
    <r>
      <rPr>
        <sz val="9"/>
        <color rgb="FF9A9AA6"/>
        <rFont val="Noto Sans CJK SC"/>
        <family val="2"/>
      </rPr>
      <t xml:space="preserve">마주 앉아 여기부터 이야기합니다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</si>
  <si>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평가 직전에 기준을 만들면 결과에 맞춰 기준이 만들어집니다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기간이 시작될 때 이 표를 그대로 공유하십시오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그러면 평가가 통보가 아니라 확인이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</si>
  <si>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15.  </t>
    </r>
    <r>
      <rPr>
        <b val="true"/>
        <sz val="15"/>
        <color rgb="FFFFFFFF"/>
        <rFont val="Noto Sans CJK SC"/>
        <family val="2"/>
      </rPr>
      <t xml:space="preserve">평가와 보상 연결표    </t>
    </r>
    <r>
      <rPr>
        <b val="true"/>
        <sz val="15"/>
        <color rgb="FFFFFFFF"/>
        <rFont val="맑은 고딕"/>
        <family val="0"/>
        <charset val="1"/>
      </rPr>
      <t xml:space="preserve">Review to Reward</t>
    </r>
  </si>
  <si>
    <r>
      <rPr>
        <sz val="9.5"/>
        <color rgb="FF111114"/>
        <rFont val="Noto Sans CJK SC"/>
        <family val="2"/>
      </rPr>
      <t xml:space="preserve">평가가 끝난 직후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아무것도 안 붙으면 다음 분기부터 아무도 진지하게 하지 않습니다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</si>
  <si>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등급별로 무엇이 달라지는지 먼저 정하고 → 예산 총액을 넣으면 배분이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</si>
  <si>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돈만 붙이는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맡기는 일과 결정 권한도 보상입니다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돈이 없을 때 쓸 수 있는 카드입니다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</si>
  <si>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등급마다 무엇이 달라지는지 먼저 정합니다</t>
  </si>
  <si>
    <t xml:space="preserve">연봉 인상률</t>
  </si>
  <si>
    <t xml:space="preserve">성과급 배수</t>
  </si>
  <si>
    <t xml:space="preserve">돈이 아닌 것</t>
  </si>
  <si>
    <t xml:space="preserve">A</t>
  </si>
  <si>
    <r>
      <rPr>
        <sz val="9"/>
        <color rgb="FF111114"/>
        <rFont val="Noto Sans CJK SC"/>
        <family val="2"/>
      </rPr>
      <t xml:space="preserve">맡는 범위를 넓힙니다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원하는 과제를 고르게 합니다</t>
    </r>
  </si>
  <si>
    <t xml:space="preserve">B</t>
  </si>
  <si>
    <t xml:space="preserve">지금 범위를 유지합니다</t>
  </si>
  <si>
    <t xml:space="preserve">C</t>
  </si>
  <si>
    <r>
      <rPr>
        <sz val="9"/>
        <color rgb="FF111114"/>
        <rFont val="Noto Sans CJK SC"/>
        <family val="2"/>
      </rPr>
      <t xml:space="preserve">무엇을 채우면 </t>
    </r>
    <r>
      <rPr>
        <sz val="9"/>
        <color rgb="FF111114"/>
        <rFont val="맑은 고딕"/>
        <family val="0"/>
        <charset val="1"/>
      </rPr>
      <t xml:space="preserve">B </t>
    </r>
    <r>
      <rPr>
        <sz val="9"/>
        <color rgb="FF111114"/>
        <rFont val="Noto Sans CJK SC"/>
        <family val="2"/>
      </rPr>
      <t xml:space="preserve">가 되는지 문서로 줍니다</t>
    </r>
  </si>
  <si>
    <t xml:space="preserve">D</t>
  </si>
  <si>
    <r>
      <rPr>
        <sz val="9"/>
        <color rgb="FF111114"/>
        <rFont val="맑은 고딕"/>
        <family val="0"/>
        <charset val="1"/>
      </rPr>
      <t xml:space="preserve">3</t>
    </r>
    <r>
      <rPr>
        <sz val="9"/>
        <color rgb="FF111114"/>
        <rFont val="Noto Sans CJK SC"/>
        <family val="2"/>
      </rPr>
      <t xml:space="preserve">개월 뒤 다시 봅니다</t>
    </r>
    <r>
      <rPr>
        <sz val="9"/>
        <color rgb="FF111114"/>
        <rFont val="맑은 고딕"/>
        <family val="0"/>
        <charset val="1"/>
      </rPr>
      <t xml:space="preserve">. </t>
    </r>
    <r>
      <rPr>
        <sz val="9"/>
        <color rgb="FF111114"/>
        <rFont val="Noto Sans CJK SC"/>
        <family val="2"/>
      </rPr>
      <t xml:space="preserve">그 사이 무엇을 볼지 적어 둡니다</t>
    </r>
  </si>
  <si>
    <t xml:space="preserve">② 사람별로 넣으면 금액이 나옵니다</t>
  </si>
  <si>
    <t xml:space="preserve">이름</t>
  </si>
  <si>
    <t xml:space="preserve">현재 연봉</t>
  </si>
  <si>
    <t xml:space="preserve">인상률</t>
  </si>
  <si>
    <t xml:space="preserve">새 연봉</t>
  </si>
  <si>
    <t xml:space="preserve">성과급</t>
  </si>
  <si>
    <r>
      <rPr>
        <b val="true"/>
        <sz val="10"/>
        <color rgb="FF111114"/>
        <rFont val="Noto Sans CJK SC"/>
        <family val="2"/>
      </rPr>
      <t xml:space="preserve">인상분 합계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</si>
  <si>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새 연봉 합계에서 지금 연봉 합계를 뺀 값입니다</t>
  </si>
  <si>
    <r>
      <rPr>
        <b val="true"/>
        <sz val="10"/>
        <color rgb="FF111114"/>
        <rFont val="Noto Sans CJK SC"/>
        <family val="2"/>
      </rPr>
      <t xml:space="preserve">성과급 합계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</si>
  <si>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※ 성과급 기준은 현재 연봉의 </t>
    </r>
    <r>
      <rPr>
        <sz val="9"/>
        <color rgb="FF6B6B77"/>
        <rFont val="맑은 고딕"/>
        <family val="0"/>
        <charset val="1"/>
      </rPr>
      <t xml:space="preserve">10%</t>
    </r>
    <r>
      <rPr>
        <sz val="9"/>
        <color rgb="FF6B6B77"/>
        <rFont val="Noto Sans CJK SC"/>
        <family val="2"/>
      </rPr>
      <t xml:space="preserve">에 등급 배수를 곱한 값으로 넣어 두었습니다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회사 사정에 맞게 이 비율만 고치시면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평가만 하고 아무것도 안 붙으면 다음 분기부터 아무도 진지하게 하지 않습니다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</si>
  <si>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16.  </t>
    </r>
    <r>
      <rPr>
        <b val="true"/>
        <sz val="15"/>
        <color rgb="FFFFFFFF"/>
        <rFont val="Noto Sans CJK SC"/>
        <family val="2"/>
      </rPr>
      <t xml:space="preserve">팀 역할 나누기    </t>
    </r>
    <r>
      <rPr>
        <b val="true"/>
        <sz val="15"/>
        <color rgb="FFFFFFFF"/>
        <rFont val="맑은 고딕"/>
        <family val="0"/>
        <charset val="1"/>
      </rPr>
      <t xml:space="preserve">Team R&amp;R · RACI</t>
    </r>
  </si>
  <si>
    <r>
      <rPr>
        <sz val="9.5"/>
        <color rgb="FF111114"/>
        <rFont val="Noto Sans CJK SC"/>
        <family val="2"/>
      </rPr>
      <t xml:space="preserve">사람이 다섯을 넘어갈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겹치는 곳과 빈 곳을 찾습니다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</si>
  <si>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일을 세로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사람을 가로에 놓고 </t>
    </r>
    <r>
      <rPr>
        <sz val="9.5"/>
        <color rgb="FF111114"/>
        <rFont val="맑은 고딕"/>
        <family val="0"/>
        <charset val="1"/>
      </rPr>
      <t xml:space="preserve">R·A·C·I </t>
    </r>
    <r>
      <rPr>
        <sz val="9.5"/>
        <color rgb="FF111114"/>
        <rFont val="Noto Sans CJK SC"/>
        <family val="2"/>
      </rPr>
      <t xml:space="preserve">를 답니다</t>
    </r>
    <r>
      <rPr>
        <sz val="9.5"/>
        <color rgb="FF111114"/>
        <rFont val="맑은 고딕"/>
        <family val="0"/>
        <charset val="1"/>
      </rPr>
      <t xml:space="preserve">. A </t>
    </r>
    <r>
      <rPr>
        <sz val="9.5"/>
        <color rgb="FF111114"/>
        <rFont val="Noto Sans CJK SC"/>
        <family val="2"/>
      </rPr>
      <t xml:space="preserve">는 일마다 한 명뿐입니다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</si>
  <si>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맑은 고딕"/>
        <family val="0"/>
        <charset val="1"/>
      </rPr>
      <t xml:space="preserve">A </t>
    </r>
    <r>
      <rPr>
        <sz val="9.5"/>
        <color rgb="FF111114"/>
        <rFont val="Noto Sans CJK SC"/>
        <family val="2"/>
      </rPr>
      <t xml:space="preserve">를 대표에게 몰아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대표가 빠질 때 회사가 멈춘다는 뜻이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</si>
  <si>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맑은 고딕"/>
        <family val="0"/>
        <charset val="1"/>
      </rPr>
      <t xml:space="preserve">R </t>
    </r>
    <r>
      <rPr>
        <b val="true"/>
        <sz val="10.5"/>
        <color rgb="FF111114"/>
        <rFont val="Noto Sans CJK SC"/>
        <family val="2"/>
      </rPr>
      <t xml:space="preserve">실무 </t>
    </r>
    <r>
      <rPr>
        <b val="true"/>
        <sz val="10.5"/>
        <color rgb="FF111114"/>
        <rFont val="맑은 고딕"/>
        <family val="0"/>
        <charset val="1"/>
      </rPr>
      <t xml:space="preserve">· A </t>
    </r>
    <r>
      <rPr>
        <b val="true"/>
        <sz val="10.5"/>
        <color rgb="FF111114"/>
        <rFont val="Noto Sans CJK SC"/>
        <family val="2"/>
      </rPr>
      <t xml:space="preserve">책임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일마다 딱 한 명</t>
    </r>
    <r>
      <rPr>
        <b val="true"/>
        <sz val="10.5"/>
        <color rgb="FF111114"/>
        <rFont val="맑은 고딕"/>
        <family val="0"/>
        <charset val="1"/>
      </rPr>
      <t xml:space="preserve">) · C </t>
    </r>
    <r>
      <rPr>
        <b val="true"/>
        <sz val="10.5"/>
        <color rgb="FF111114"/>
        <rFont val="Noto Sans CJK SC"/>
        <family val="2"/>
      </rPr>
      <t xml:space="preserve">상의 </t>
    </r>
    <r>
      <rPr>
        <b val="true"/>
        <sz val="10.5"/>
        <color rgb="FF111114"/>
        <rFont val="맑은 고딕"/>
        <family val="0"/>
        <charset val="1"/>
      </rPr>
      <t xml:space="preserve">· I </t>
    </r>
    <r>
      <rPr>
        <b val="true"/>
        <sz val="10.5"/>
        <color rgb="FF111114"/>
        <rFont val="Noto Sans CJK SC"/>
        <family val="2"/>
      </rPr>
      <t xml:space="preserve">공유</t>
    </r>
  </si>
  <si>
    <t xml:space="preserve">사업</t>
  </si>
  <si>
    <t xml:space="preserve">외부</t>
  </si>
  <si>
    <t xml:space="preserve">지금 비어 있는 자리</t>
  </si>
  <si>
    <t xml:space="preserve">제품 개발</t>
  </si>
  <si>
    <r>
      <rPr>
        <b val="true"/>
        <sz val="9.5"/>
        <color rgb="FF111114"/>
        <rFont val="Noto Sans CJK SC"/>
        <family val="2"/>
      </rPr>
      <t xml:space="preserve">고객 만나기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계약</t>
    </r>
  </si>
  <si>
    <r>
      <rPr>
        <b val="true"/>
        <sz val="9.5"/>
        <color rgb="FF111114"/>
        <rFont val="Noto Sans CJK SC"/>
        <family val="2"/>
      </rPr>
      <t xml:space="preserve">고객 응대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운영</t>
    </r>
  </si>
  <si>
    <r>
      <rPr>
        <b val="true"/>
        <sz val="9.5"/>
        <color rgb="FF111114"/>
        <rFont val="Noto Sans CJK SC"/>
        <family val="2"/>
      </rPr>
      <t xml:space="preserve">돈 관리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세무</t>
    </r>
  </si>
  <si>
    <r>
      <rPr>
        <b val="true"/>
        <sz val="9.5"/>
        <color rgb="FF111114"/>
        <rFont val="Noto Sans CJK SC"/>
        <family val="2"/>
      </rPr>
      <t xml:space="preserve">지원사업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투자 서류</t>
    </r>
  </si>
  <si>
    <t xml:space="preserve">채용</t>
  </si>
  <si>
    <r>
      <rPr>
        <b val="true"/>
        <sz val="9.5"/>
        <color rgb="FF111114"/>
        <rFont val="Noto Sans CJK SC"/>
        <family val="2"/>
      </rPr>
      <t xml:space="preserve">법무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계약서</t>
    </r>
  </si>
  <si>
    <r>
      <rPr>
        <b val="true"/>
        <sz val="9.5"/>
        <color rgb="FF111114"/>
        <rFont val="Noto Sans CJK SC"/>
        <family val="2"/>
      </rPr>
      <t xml:space="preserve">홍보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콘텐츠</t>
    </r>
  </si>
  <si>
    <r>
      <rPr>
        <b val="true"/>
        <sz val="9.5"/>
        <color rgb="FF111114"/>
        <rFont val="Noto Sans CJK SC"/>
        <family val="2"/>
      </rPr>
      <t xml:space="preserve">데이터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보안</t>
    </r>
  </si>
  <si>
    <t xml:space="preserve">채우고 나면 보이는 것</t>
  </si>
  <si>
    <r>
      <rPr>
        <b val="true"/>
        <sz val="9.5"/>
        <color rgb="FF111114"/>
        <rFont val="맑은 고딕"/>
        <family val="0"/>
        <charset val="1"/>
      </rPr>
      <t xml:space="preserve">A </t>
    </r>
    <r>
      <rPr>
        <b val="true"/>
        <sz val="9.5"/>
        <color rgb="FF111114"/>
        <rFont val="Noto Sans CJK SC"/>
        <family val="2"/>
      </rPr>
      <t xml:space="preserve">가 한 사람에게 몰려 있지 않습니까 — 몰려 있으면 그 사람이 빠질 때 회사가 멈춥니다</t>
    </r>
  </si>
  <si>
    <t xml:space="preserve">아무도 없는 줄이 있습니까 — 거기가 다음에 뽑을 자리입니다</t>
  </si>
  <si>
    <r>
      <rPr>
        <b val="true"/>
        <sz val="9.5"/>
        <color rgb="FF111114"/>
        <rFont val="Noto Sans CJK SC"/>
        <family val="2"/>
      </rPr>
      <t xml:space="preserve">일마다 </t>
    </r>
    <r>
      <rPr>
        <b val="true"/>
        <sz val="9.5"/>
        <color rgb="FF111114"/>
        <rFont val="맑은 고딕"/>
        <family val="0"/>
        <charset val="1"/>
      </rPr>
      <t xml:space="preserve">A </t>
    </r>
    <r>
      <rPr>
        <b val="true"/>
        <sz val="9.5"/>
        <color rgb="FF111114"/>
        <rFont val="Noto Sans CJK SC"/>
        <family val="2"/>
      </rPr>
      <t xml:space="preserve">가 딱 한 명입니까 — 둘이면 아무도 책임지지 않습니다</t>
    </r>
  </si>
  <si>
    <r>
      <rPr>
        <b val="true"/>
        <sz val="9.5"/>
        <color rgb="FF111114"/>
        <rFont val="맑은 고딕"/>
        <family val="0"/>
        <charset val="1"/>
      </rPr>
      <t xml:space="preserve">R </t>
    </r>
    <r>
      <rPr>
        <b val="true"/>
        <sz val="9.5"/>
        <color rgb="FF111114"/>
        <rFont val="Noto Sans CJK SC"/>
        <family val="2"/>
      </rPr>
      <t xml:space="preserve">이 없는 줄이 있습니까 — 책임자만 있고 실무자가 없는 일입니다</t>
    </r>
  </si>
  <si>
    <r>
      <rPr>
        <sz val="9"/>
        <color rgb="FF6B6B77"/>
        <rFont val="맑은 고딕"/>
        <family val="0"/>
        <charset val="1"/>
      </rPr>
      <t xml:space="preserve">※ 01</t>
    </r>
    <r>
      <rPr>
        <sz val="9"/>
        <color rgb="FF6B6B77"/>
        <rFont val="Noto Sans CJK SC"/>
        <family val="2"/>
      </rPr>
      <t xml:space="preserve">번 채용 계획표와 같이 보십시오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여기서 비어 있는 줄이 곧 그 표의 「아무도 없는 일」입니다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</si>
  <si>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17.  </t>
    </r>
    <r>
      <rPr>
        <b val="true"/>
        <sz val="15"/>
        <color rgb="FFFFFFFF"/>
        <rFont val="Noto Sans CJK SC"/>
        <family val="2"/>
      </rPr>
      <t xml:space="preserve">퇴사 처리 순서표    </t>
    </r>
    <r>
      <rPr>
        <b val="true"/>
        <sz val="15"/>
        <color rgb="FFFFFFFF"/>
        <rFont val="맑은 고딕"/>
        <family val="0"/>
        <charset val="1"/>
      </rPr>
      <t xml:space="preserve">Offboarding</t>
    </r>
  </si>
  <si>
    <r>
      <rPr>
        <sz val="9.5"/>
        <color rgb="FF111114"/>
        <rFont val="Noto Sans CJK SC"/>
        <family val="2"/>
      </rPr>
      <t xml:space="preserve">퇴사 이야기를 들은 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그날 표를 꺼냅니다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</si>
  <si>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계정 → 자료 → 장비 → 인수인계 → 서류 → 마지막 면담 순서로 훑습니다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</si>
  <si>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마지막 날에 몰아서 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회사에 남는 문제는 대개 이 며칠에서 생깁니다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</si>
  <si>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마지막 근무일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처리 담당</t>
    </r>
  </si>
  <si>
    <t xml:space="preserve">들은 날 바로</t>
  </si>
  <si>
    <t xml:space="preserve">붙잡을지 보낼지 정하기</t>
  </si>
  <si>
    <t xml:space="preserve">그 판단 없이 대화를 시작하지 않습니다</t>
  </si>
  <si>
    <t xml:space="preserve">마지막 근무일 합의</t>
  </si>
  <si>
    <t xml:space="preserve">인수인계에 필요한 날짜를 역산합니다</t>
  </si>
  <si>
    <t xml:space="preserve">팀에 언제 어떻게 알릴지</t>
  </si>
  <si>
    <t xml:space="preserve">본인과 먼저 맞춥니다</t>
  </si>
  <si>
    <t xml:space="preserve">인수인계</t>
  </si>
  <si>
    <t xml:space="preserve">맡던 일 목록</t>
  </si>
  <si>
    <t xml:space="preserve">무엇을 누구에게</t>
  </si>
  <si>
    <t xml:space="preserve">진행 중인 것</t>
  </si>
  <si>
    <r>
      <rPr>
        <sz val="9"/>
        <color rgb="FF6B6B77"/>
        <rFont val="Noto Sans CJK SC"/>
        <family val="2"/>
      </rPr>
      <t xml:space="preserve">고객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과제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약속한 것</t>
    </r>
  </si>
  <si>
    <t xml:space="preserve">문서로 남길 것</t>
  </si>
  <si>
    <t xml:space="preserve">머릿속에만 있는 것을 적게 합니다</t>
  </si>
  <si>
    <r>
      <rPr>
        <b val="true"/>
        <sz val="9.5"/>
        <color rgb="FF111114"/>
        <rFont val="Noto Sans CJK SC"/>
        <family val="2"/>
      </rPr>
      <t xml:space="preserve">연락처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계정 주인 바꾸기</t>
    </r>
  </si>
  <si>
    <t xml:space="preserve">본인 이름으로 된 외부 계정</t>
  </si>
  <si>
    <t xml:space="preserve">자료와 장비</t>
  </si>
  <si>
    <t xml:space="preserve">회사 자료 반환</t>
  </si>
  <si>
    <t xml:space="preserve">개인 저장소에 있는 것 포함</t>
  </si>
  <si>
    <t xml:space="preserve">장비 반납</t>
  </si>
  <si>
    <r>
      <rPr>
        <sz val="9"/>
        <color rgb="FF6B6B77"/>
        <rFont val="Noto Sans CJK SC"/>
        <family val="2"/>
      </rPr>
      <t xml:space="preserve">노트북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카드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출입증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열쇠</t>
    </r>
  </si>
  <si>
    <t xml:space="preserve">개인 자료 정리</t>
  </si>
  <si>
    <t xml:space="preserve">본인 것은 가져가게 합니다</t>
  </si>
  <si>
    <t xml:space="preserve">계정과 권한</t>
  </si>
  <si>
    <r>
      <rPr>
        <b val="true"/>
        <sz val="9.5"/>
        <color rgb="FF111114"/>
        <rFont val="Noto Sans CJK SC"/>
        <family val="2"/>
      </rPr>
      <t xml:space="preserve">메일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메신저</t>
    </r>
  </si>
  <si>
    <r>
      <rPr>
        <sz val="9"/>
        <color rgb="FF6B6B77"/>
        <rFont val="Noto Sans CJK SC"/>
        <family val="2"/>
      </rPr>
      <t xml:space="preserve">언제 끄고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오는 메일은 누가 받을지</t>
    </r>
  </si>
  <si>
    <r>
      <rPr>
        <b val="true"/>
        <sz val="9.5"/>
        <color rgb="FF111114"/>
        <rFont val="Noto Sans CJK SC"/>
        <family val="2"/>
      </rPr>
      <t xml:space="preserve">문서함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코드 저장소</t>
    </r>
  </si>
  <si>
    <t xml:space="preserve">권한 회수</t>
  </si>
  <si>
    <r>
      <rPr>
        <b val="true"/>
        <sz val="9.5"/>
        <color rgb="FF111114"/>
        <rFont val="Noto Sans CJK SC"/>
        <family val="2"/>
      </rPr>
      <t xml:space="preserve">결제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관리자 권한</t>
    </r>
  </si>
  <si>
    <t xml:space="preserve">가장 늦게 발견되는 자리입니다</t>
  </si>
  <si>
    <r>
      <rPr>
        <b val="true"/>
        <sz val="9.5"/>
        <color rgb="FF111114"/>
        <rFont val="맑은 고딕"/>
        <family val="0"/>
        <charset val="1"/>
      </rPr>
      <t xml:space="preserve">2</t>
    </r>
    <r>
      <rPr>
        <b val="true"/>
        <sz val="9.5"/>
        <color rgb="FF111114"/>
        <rFont val="Noto Sans CJK SC"/>
        <family val="2"/>
      </rPr>
      <t xml:space="preserve">단계 인증 기기</t>
    </r>
  </si>
  <si>
    <t xml:space="preserve">본인 휴대폰에 묶인 것</t>
  </si>
  <si>
    <t xml:space="preserve">서류</t>
  </si>
  <si>
    <r>
      <rPr>
        <b val="true"/>
        <sz val="9.5"/>
        <color rgb="FF111114"/>
        <rFont val="Noto Sans CJK SC"/>
        <family val="2"/>
      </rPr>
      <t xml:space="preserve">사직서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퇴직 처리</t>
    </r>
  </si>
  <si>
    <r>
      <rPr>
        <b val="true"/>
        <sz val="9.5"/>
        <color rgb="FF111114"/>
        <rFont val="맑은 고딕"/>
        <family val="0"/>
        <charset val="1"/>
      </rPr>
      <t xml:space="preserve">4</t>
    </r>
    <r>
      <rPr>
        <b val="true"/>
        <sz val="9.5"/>
        <color rgb="FF111114"/>
        <rFont val="Noto Sans CJK SC"/>
        <family val="2"/>
      </rPr>
      <t xml:space="preserve">대보험 상실 신고</t>
    </r>
  </si>
  <si>
    <t xml:space="preserve">기한이 있습니다</t>
  </si>
  <si>
    <r>
      <rPr>
        <b val="true"/>
        <sz val="9.5"/>
        <color rgb="FF111114"/>
        <rFont val="Noto Sans CJK SC"/>
        <family val="2"/>
      </rPr>
      <t xml:space="preserve">퇴직금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정산</t>
    </r>
  </si>
  <si>
    <t xml:space="preserve">미사용 연차 포함</t>
  </si>
  <si>
    <t xml:space="preserve">경력증명서</t>
  </si>
  <si>
    <t xml:space="preserve">요청받기 전에 준비해 둡니다</t>
  </si>
  <si>
    <t xml:space="preserve">마지막 면담</t>
  </si>
  <si>
    <t xml:space="preserve">왜 나가는지</t>
  </si>
  <si>
    <t xml:space="preserve">붙잡으려는 자리가 아니라고 먼저 말합니다</t>
  </si>
  <si>
    <t xml:space="preserve">무엇을 고치면 좋겠는지</t>
  </si>
  <si>
    <t xml:space="preserve">가장 솔직한 답을 들을 수 있는 마지막 자리입니다</t>
  </si>
  <si>
    <t xml:space="preserve">계속 연락할 수 있는지</t>
  </si>
  <si>
    <t xml:space="preserve">다음 기회는 대개 이 사람에게서 옵니다</t>
  </si>
  <si>
    <r>
      <rPr>
        <sz val="9"/>
        <color rgb="FF6B6B77"/>
        <rFont val="Noto Sans CJK SC"/>
        <family val="2"/>
      </rPr>
      <t xml:space="preserve">※ 들어올 때는 준비하는데 나갈 때는 그날 급하게 처리합니다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회사에 남는 문제는 대개 이 며칠에서 생깁니다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결제 권한과 </t>
    </r>
    <r>
      <rPr>
        <sz val="9"/>
        <color rgb="FF6B6B77"/>
        <rFont val="맑은 고딕"/>
        <family val="0"/>
        <charset val="1"/>
      </rPr>
      <t xml:space="preserve">2</t>
    </r>
    <r>
      <rPr>
        <sz val="9"/>
        <color rgb="FF6B6B77"/>
        <rFont val="Noto Sans CJK SC"/>
        <family val="2"/>
      </rPr>
      <t xml:space="preserve">단계 인증 기기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이 두 줄이 가장 늦게 발견됩니다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</si>
  <si>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18.  </t>
    </r>
    <r>
      <rPr>
        <b val="true"/>
        <sz val="15"/>
        <color rgb="FFFFFFFF"/>
        <rFont val="Noto Sans CJK SC"/>
        <family val="2"/>
      </rPr>
      <t xml:space="preserve">채용 퍼널 지표    </t>
    </r>
    <r>
      <rPr>
        <b val="true"/>
        <sz val="15"/>
        <color rgb="FFFFFFFF"/>
        <rFont val="맑은 고딕"/>
        <family val="0"/>
        <charset val="1"/>
      </rPr>
      <t xml:space="preserve">Hiring Funnel</t>
    </r>
  </si>
  <si>
    <r>
      <rPr>
        <sz val="9.5"/>
        <color rgb="FF111114"/>
        <rFont val="Noto Sans CJK SC"/>
        <family val="2"/>
      </rPr>
      <t xml:space="preserve">한 자리를 채우고 나서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다음 채용이 훨씬 빨라집니다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</si>
  <si>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단계별 인원을 넣으면 전환율과 한 명 뽑는 데 든 시간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비용이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</si>
  <si>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지원자 수만 세는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어느 단계에서 가장 많이 빠지는지를 봐야 다음에 고칠 곳이 정해집니다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</si>
  <si>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자리 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공고 올린 날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입사일</t>
    </r>
  </si>
  <si>
    <t xml:space="preserve">① 단계별 인원을 넣으면 전환율이 자동으로 나옵니다</t>
  </si>
  <si>
    <t xml:space="preserve">인원</t>
  </si>
  <si>
    <t xml:space="preserve">앞 단계 대비</t>
  </si>
  <si>
    <t xml:space="preserve">맨 처음 대비</t>
  </si>
  <si>
    <t xml:space="preserve">공고를 본 사람</t>
  </si>
  <si>
    <t xml:space="preserve">지원</t>
  </si>
  <si>
    <t xml:space="preserve">서류 통과</t>
  </si>
  <si>
    <r>
      <rPr>
        <b val="true"/>
        <sz val="9.5"/>
        <color rgb="FF111114"/>
        <rFont val="맑은 고딕"/>
        <family val="0"/>
        <charset val="1"/>
      </rPr>
      <t xml:space="preserve">1</t>
    </r>
    <r>
      <rPr>
        <b val="true"/>
        <sz val="9.5"/>
        <color rgb="FF111114"/>
        <rFont val="Noto Sans CJK SC"/>
        <family val="2"/>
      </rPr>
      <t xml:space="preserve">차 면접</t>
    </r>
  </si>
  <si>
    <t xml:space="preserve">최종 면접</t>
  </si>
  <si>
    <t xml:space="preserve">오퍼</t>
  </si>
  <si>
    <t xml:space="preserve">수락</t>
  </si>
  <si>
    <t xml:space="preserve">② 걸린 시간과 든 돈</t>
  </si>
  <si>
    <r>
      <rPr>
        <b val="true"/>
        <sz val="10"/>
        <color rgb="FF111114"/>
        <rFont val="Noto Sans CJK SC"/>
        <family val="2"/>
      </rPr>
      <t xml:space="preserve">공고 → 수락까지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일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</si>
  <si>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b val="true"/>
        <sz val="10"/>
        <color rgb="FF111114"/>
        <rFont val="Noto Sans CJK SC"/>
        <family val="2"/>
      </rPr>
      <t xml:space="preserve">쓴 돈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</si>
  <si>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공고 게재비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채용 수수료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도구</t>
    </r>
  </si>
  <si>
    <r>
      <rPr>
        <b val="true"/>
        <sz val="10"/>
        <color rgb="FF111114"/>
        <rFont val="Noto Sans CJK SC"/>
        <family val="2"/>
      </rPr>
      <t xml:space="preserve">면접에 쓴 사람 시간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시간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</si>
  <si>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면접관 인원 </t>
    </r>
    <r>
      <rPr>
        <sz val="9"/>
        <color rgb="FF6B6B77"/>
        <rFont val="맑은 고딕"/>
        <family val="0"/>
        <charset val="1"/>
      </rPr>
      <t xml:space="preserve">× </t>
    </r>
    <r>
      <rPr>
        <sz val="9"/>
        <color rgb="FF6B6B77"/>
        <rFont val="Noto Sans CJK SC"/>
        <family val="2"/>
      </rPr>
      <t xml:space="preserve">시간</t>
    </r>
  </si>
  <si>
    <r>
      <rPr>
        <b val="true"/>
        <sz val="10"/>
        <color rgb="FF111114"/>
        <rFont val="Noto Sans CJK SC"/>
        <family val="2"/>
      </rPr>
      <t xml:space="preserve">한 명 뽑는 데 든 돈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만원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</si>
  <si>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사람 시간은 여기에 안 들어 있습니다</t>
  </si>
  <si>
    <t xml:space="preserve">가장 많이 빠지는 단계</t>
  </si>
  <si>
    <t xml:space="preserve">여기 하나만 고칩니다</t>
  </si>
  <si>
    <t xml:space="preserve">다음 채용에서 그 단계에 할 일</t>
  </si>
  <si>
    <r>
      <rPr>
        <sz val="9"/>
        <color rgb="FF6B6B77"/>
        <rFont val="Noto Sans CJK SC"/>
        <family val="2"/>
      </rPr>
      <t xml:space="preserve">※ 지원자 수만 세면 고칠 곳이 안 보입니다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공고를 본 사람 대비 지원이 적으면 공고를 고치고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서류 통과가 적으면 기준이나 채널을 고치고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오퍼 수락이 낮으면 처우나 전형 속도를 고칩니다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세 곳의 처방이 전부 다릅니다</t>
    </r>
    <r>
      <rPr>
        <sz val="9"/>
        <color rgb="FF6B6B77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</si>
</sst>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0.0%"/>
    <numFmt numFmtId="167" formatCode="@"/>
    <numFmt numFmtId="168" formatCode="0%"/>
    <numFmt numFmtId="169" formatCode="#,##0"/>
    <numFmt numFmtId="170" formatCode="0.00"/>
    <numFmt numFmtId="171" formatCode="0.0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Noto Sans CJK SC"/>
      <family val="2"/>
    </font>
    <font>
      <b val="true"/>
      <sz val="18"/>
      <color rgb="FFFFFFFF"/>
      <name val="맑은 고딕"/>
      <family val="0"/>
      <charset val="1"/>
    </font>
    <font>
      <sz val="9.5"/>
      <color rgb="FF6B6B77"/>
      <name val="맑은 고딕"/>
      <family val="0"/>
      <charset val="1"/>
    </font>
    <font>
      <sz val="9.5"/>
      <color rgb="FF6B6B77"/>
      <name val="Noto Sans CJK SC"/>
      <family val="2"/>
    </font>
    <font>
      <b val="true"/>
      <sz val="10.5"/>
      <color rgb="FF111114"/>
      <name val="Noto Sans CJK SC"/>
      <family val="2"/>
    </font>
    <font>
      <b val="true"/>
      <sz val="9.5"/>
      <color rgb="FF111114"/>
      <name val="Noto Sans CJK SC"/>
      <family val="2"/>
    </font>
    <font>
      <sz val="9.5"/>
      <color rgb="FF111114"/>
      <name val="맑은 고딕"/>
      <family val="0"/>
      <charset val="1"/>
    </font>
    <font>
      <sz val="9.5"/>
      <color rgb="FF111114"/>
      <name val="Noto Sans CJK SC"/>
      <family val="2"/>
    </font>
    <font>
      <b val="true"/>
      <sz val="9.5"/>
      <color rgb="FFFFFFFF"/>
      <name val="Noto Sans CJK SC"/>
      <family val="2"/>
    </font>
    <font>
      <b val="true"/>
      <sz val="9.5"/>
      <color rgb="FF111114"/>
      <name val="맑은 고딕"/>
      <family val="0"/>
      <charset val="1"/>
    </font>
    <font>
      <sz val="9"/>
      <color rgb="FF6B6B77"/>
      <name val="Noto Sans CJK SC"/>
      <family val="2"/>
    </font>
    <font>
      <sz val="9"/>
      <color rgb="FF6B6B77"/>
      <name val="맑은 고딕"/>
      <family val="0"/>
      <charset val="1"/>
    </font>
    <font>
      <b val="true"/>
      <sz val="16"/>
      <color rgb="FFFFFFFF"/>
      <name val="Noto Sans CJK SC"/>
      <family val="2"/>
    </font>
    <font>
      <b val="true"/>
      <sz val="16"/>
      <color rgb="FFFFFFFF"/>
      <name val="맑은 고딕"/>
      <family val="0"/>
      <charset val="1"/>
    </font>
    <font>
      <b val="true"/>
      <u val="single"/>
      <sz val="10"/>
      <color rgb="FF1155CC"/>
      <name val="Noto Sans CJK SC"/>
      <family val="2"/>
    </font>
    <font>
      <b val="true"/>
      <sz val="15"/>
      <color rgb="FFFFFFFF"/>
      <name val="맑은 고딕"/>
      <family val="0"/>
      <charset val="1"/>
    </font>
    <font>
      <b val="true"/>
      <sz val="15"/>
      <color rgb="FFFFFFFF"/>
      <name val="Noto Sans CJK SC"/>
      <family val="2"/>
    </font>
    <font>
      <b val="true"/>
      <sz val="9"/>
      <color rgb="FF111114"/>
      <name val="Noto Sans CJK SC"/>
      <family val="2"/>
    </font>
    <font>
      <b val="true"/>
      <sz val="10.5"/>
      <color rgb="FF111114"/>
      <name val="맑은 고딕"/>
      <family val="0"/>
      <charset val="1"/>
    </font>
    <font>
      <sz val="9"/>
      <color rgb="FF9A9AA6"/>
      <name val="Noto Sans CJK SC"/>
      <family val="2"/>
    </font>
    <font>
      <sz val="9"/>
      <color rgb="FF9A9AA6"/>
      <name val="맑은 고딕"/>
      <family val="0"/>
      <charset val="1"/>
    </font>
    <font>
      <b val="true"/>
      <sz val="9.5"/>
      <color rgb="FFFFFFFF"/>
      <name val="맑은 고딕"/>
      <family val="0"/>
      <charset val="1"/>
    </font>
    <font>
      <sz val="10"/>
      <color rgb="FF0000FF"/>
      <name val="맑은 고딕"/>
      <family val="0"/>
      <charset val="1"/>
    </font>
    <font>
      <b val="true"/>
      <sz val="10"/>
      <color rgb="FF111114"/>
      <name val="Noto Sans CJK SC"/>
      <family val="2"/>
    </font>
    <font>
      <b val="true"/>
      <sz val="10.5"/>
      <color rgb="FF006400"/>
      <name val="맑은 고딕"/>
      <family val="0"/>
      <charset val="1"/>
    </font>
    <font>
      <b val="true"/>
      <sz val="10"/>
      <color rgb="FF006400"/>
      <name val="맑은 고딕"/>
      <family val="0"/>
      <charset val="1"/>
    </font>
    <font>
      <sz val="9"/>
      <color rgb="FF111114"/>
      <name val="Noto Sans CJK SC"/>
      <family val="2"/>
    </font>
    <font>
      <sz val="9"/>
      <color rgb="FF111114"/>
      <name val="맑은 고딕"/>
      <family val="0"/>
      <charset val="1"/>
    </font>
    <font>
      <b val="true"/>
      <sz val="10"/>
      <color rgb="FF111114"/>
      <name val="맑은 고딕"/>
      <family val="0"/>
      <charset val="1"/>
    </font>
    <font>
      <sz val="10.5"/>
      <color rgb="FF0000FF"/>
      <name val="맑은 고딕"/>
      <family val="0"/>
      <charset val="1"/>
    </font>
    <font>
      <b val="true"/>
      <sz val="11"/>
      <color rgb="FF111114"/>
      <name val="맑은 고딕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11114"/>
        <bgColor rgb="FF000000"/>
      </patternFill>
    </fill>
    <fill>
      <patternFill patternType="solid">
        <fgColor rgb="FFFED11D"/>
        <bgColor rgb="FFFFFF00"/>
      </patternFill>
    </fill>
    <fill>
      <patternFill patternType="solid">
        <fgColor rgb="FFEDEDF2"/>
        <bgColor rgb="FFF2F2F5"/>
      </patternFill>
    </fill>
    <fill>
      <patternFill patternType="solid">
        <fgColor rgb="FFFFFBE8"/>
        <bgColor rgb="FFFFFFFF"/>
      </patternFill>
    </fill>
    <fill>
      <patternFill patternType="solid">
        <fgColor rgb="FFEAF6EC"/>
        <bgColor rgb="FFF2F2F5"/>
      </patternFill>
    </fill>
    <fill>
      <patternFill patternType="solid">
        <fgColor rgb="FF3A3A45"/>
        <bgColor rgb="FF333300"/>
      </patternFill>
    </fill>
    <fill>
      <patternFill patternType="solid">
        <fgColor rgb="FFF2F2F5"/>
        <bgColor rgb="FFEDED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E"/>
      </left>
      <right style="thin">
        <color rgb="FFD8D8DE"/>
      </right>
      <top style="thin">
        <color rgb="FFD8D8DE"/>
      </top>
      <bottom style="thin">
        <color rgb="FFD8D8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2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8" fontId="3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3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3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2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3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8"/>
      <rgbColor rgb="FFEAF6EC"/>
      <rgbColor rgb="FF660066"/>
      <rgbColor rgb="FFFF8080"/>
      <rgbColor rgb="FF1155CC"/>
      <rgbColor rgb="FFD8D8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2F2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ED11D"/>
      <rgbColor rgb="FFFF9900"/>
      <rgbColor rgb="FFFF6600"/>
      <rgbColor rgb="FF6B6B77"/>
      <rgbColor rgb="FF9A9AA6"/>
      <rgbColor rgb="FF003366"/>
      <rgbColor rgb="FF339966"/>
      <rgbColor rgb="FF111114"/>
      <rgbColor rgb="FF333300"/>
      <rgbColor rgb="FF993300"/>
      <rgbColor rgb="FF993366"/>
      <rgbColor rgb="FF333399"/>
      <rgbColor rgb="FF3A3A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1.7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5" customFormat="false" ht="24" hidden="false" customHeight="tru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30" hidden="false" customHeight="true" outlineLevel="0" collapsed="false">
      <c r="A6" s="4" t="s">
        <v>3</v>
      </c>
      <c r="B6" s="4"/>
      <c r="C6" s="4"/>
      <c r="D6" s="5" t="s">
        <v>4</v>
      </c>
      <c r="E6" s="5"/>
      <c r="F6" s="5"/>
      <c r="G6" s="5"/>
      <c r="H6" s="5"/>
      <c r="I6" s="5"/>
      <c r="J6" s="5"/>
    </row>
    <row r="7" customFormat="false" ht="30" hidden="false" customHeight="true" outlineLevel="0" collapsed="false">
      <c r="A7" s="4" t="s">
        <v>5</v>
      </c>
      <c r="B7" s="4"/>
      <c r="C7" s="4"/>
      <c r="D7" s="5" t="s">
        <v>6</v>
      </c>
      <c r="E7" s="5"/>
      <c r="F7" s="5"/>
      <c r="G7" s="5"/>
      <c r="H7" s="5"/>
      <c r="I7" s="5"/>
      <c r="J7" s="5"/>
    </row>
    <row r="8" customFormat="false" ht="30" hidden="false" customHeight="true" outlineLevel="0" collapsed="false">
      <c r="A8" s="4" t="s">
        <v>7</v>
      </c>
      <c r="B8" s="4"/>
      <c r="C8" s="4"/>
      <c r="D8" s="5" t="s">
        <v>8</v>
      </c>
      <c r="E8" s="5"/>
      <c r="F8" s="5"/>
      <c r="G8" s="5"/>
      <c r="H8" s="5"/>
      <c r="I8" s="5"/>
      <c r="J8" s="5"/>
    </row>
    <row r="9" customFormat="false" ht="30" hidden="false" customHeight="true" outlineLevel="0" collapsed="false">
      <c r="A9" s="4" t="s">
        <v>9</v>
      </c>
      <c r="B9" s="4"/>
      <c r="C9" s="4"/>
      <c r="D9" s="5" t="s">
        <v>10</v>
      </c>
      <c r="E9" s="5"/>
      <c r="F9" s="5"/>
      <c r="G9" s="5"/>
      <c r="H9" s="5"/>
      <c r="I9" s="5"/>
      <c r="J9" s="5"/>
    </row>
    <row r="10" customFormat="false" ht="30" hidden="false" customHeight="true" outlineLevel="0" collapsed="false">
      <c r="A10" s="4" t="s">
        <v>11</v>
      </c>
      <c r="B10" s="4"/>
      <c r="C10" s="4"/>
      <c r="D10" s="5" t="s">
        <v>12</v>
      </c>
      <c r="E10" s="5"/>
      <c r="F10" s="5"/>
      <c r="G10" s="5"/>
      <c r="H10" s="5"/>
      <c r="I10" s="5"/>
      <c r="J10" s="5"/>
    </row>
    <row r="11" customFormat="false" ht="30" hidden="false" customHeight="true" outlineLevel="0" collapsed="false">
      <c r="A11" s="4" t="s">
        <v>13</v>
      </c>
      <c r="B11" s="4"/>
      <c r="C11" s="4"/>
      <c r="D11" s="5" t="s">
        <v>14</v>
      </c>
      <c r="E11" s="5"/>
      <c r="F11" s="5"/>
      <c r="G11" s="5"/>
      <c r="H11" s="5"/>
      <c r="I11" s="5"/>
      <c r="J11" s="5"/>
    </row>
    <row r="12" customFormat="false" ht="30" hidden="false" customHeight="true" outlineLevel="0" collapsed="false">
      <c r="A12" s="4" t="s">
        <v>15</v>
      </c>
      <c r="B12" s="4"/>
      <c r="C12" s="4"/>
      <c r="D12" s="5" t="s">
        <v>16</v>
      </c>
      <c r="E12" s="5"/>
      <c r="F12" s="5"/>
      <c r="G12" s="5"/>
      <c r="H12" s="5"/>
      <c r="I12" s="5"/>
      <c r="J12" s="5"/>
    </row>
    <row r="14" customFormat="false" ht="24" hidden="false" customHeight="true" outlineLevel="0" collapsed="false">
      <c r="A14" s="3" t="s">
        <v>17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24" hidden="false" customHeight="true" outlineLevel="0" collapsed="false">
      <c r="A15" s="6"/>
      <c r="B15" s="7" t="s">
        <v>18</v>
      </c>
      <c r="C15" s="7"/>
      <c r="D15" s="8" t="s">
        <v>19</v>
      </c>
      <c r="E15" s="8"/>
      <c r="F15" s="8"/>
      <c r="G15" s="8"/>
      <c r="H15" s="8"/>
      <c r="I15" s="8"/>
      <c r="J15" s="8"/>
    </row>
    <row r="16" customFormat="false" ht="24" hidden="false" customHeight="true" outlineLevel="0" collapsed="false">
      <c r="A16" s="9"/>
      <c r="B16" s="7" t="s">
        <v>20</v>
      </c>
      <c r="C16" s="7"/>
      <c r="D16" s="8" t="s">
        <v>21</v>
      </c>
      <c r="E16" s="8"/>
      <c r="F16" s="8"/>
      <c r="G16" s="8"/>
      <c r="H16" s="8"/>
      <c r="I16" s="8"/>
      <c r="J16" s="8"/>
    </row>
    <row r="17" customFormat="false" ht="24" hidden="false" customHeight="true" outlineLevel="0" collapsed="false">
      <c r="A17" s="10"/>
      <c r="B17" s="7" t="s">
        <v>22</v>
      </c>
      <c r="C17" s="7"/>
      <c r="D17" s="8" t="s">
        <v>23</v>
      </c>
      <c r="E17" s="8"/>
      <c r="F17" s="8"/>
      <c r="G17" s="8"/>
      <c r="H17" s="8"/>
      <c r="I17" s="8"/>
      <c r="J17" s="8"/>
    </row>
    <row r="18" customFormat="false" ht="24" hidden="false" customHeight="true" outlineLevel="0" collapsed="false">
      <c r="A18" s="11"/>
      <c r="B18" s="7" t="s">
        <v>24</v>
      </c>
      <c r="C18" s="7"/>
      <c r="D18" s="8" t="s">
        <v>25</v>
      </c>
      <c r="E18" s="8"/>
      <c r="F18" s="8"/>
      <c r="G18" s="8"/>
      <c r="H18" s="8"/>
      <c r="I18" s="8"/>
      <c r="J18" s="8"/>
    </row>
    <row r="20" customFormat="false" ht="24" hidden="false" customHeight="true" outlineLevel="0" collapsed="false">
      <c r="A20" s="3" t="s">
        <v>26</v>
      </c>
      <c r="B20" s="3"/>
      <c r="C20" s="3"/>
      <c r="D20" s="3"/>
      <c r="E20" s="3"/>
      <c r="F20" s="3"/>
      <c r="G20" s="3"/>
      <c r="H20" s="3"/>
      <c r="I20" s="3"/>
      <c r="J20" s="3"/>
    </row>
    <row r="21" customFormat="false" ht="21.75" hidden="false" customHeight="true" outlineLevel="0" collapsed="false">
      <c r="A21" s="12" t="s">
        <v>27</v>
      </c>
      <c r="B21" s="12"/>
      <c r="C21" s="12"/>
      <c r="D21" s="12"/>
      <c r="E21" s="12" t="s">
        <v>28</v>
      </c>
      <c r="F21" s="12"/>
      <c r="G21" s="12"/>
      <c r="H21" s="12"/>
      <c r="I21" s="12"/>
      <c r="J21" s="12"/>
    </row>
    <row r="22" customFormat="false" ht="21.75" hidden="false" customHeight="true" outlineLevel="0" collapsed="false">
      <c r="A22" s="13" t="s">
        <v>29</v>
      </c>
      <c r="B22" s="13"/>
      <c r="C22" s="13"/>
      <c r="D22" s="13"/>
      <c r="E22" s="8" t="s">
        <v>30</v>
      </c>
      <c r="F22" s="8"/>
      <c r="G22" s="8"/>
      <c r="H22" s="8"/>
      <c r="I22" s="8"/>
      <c r="J22" s="8"/>
    </row>
    <row r="23" customFormat="false" ht="21.75" hidden="false" customHeight="true" outlineLevel="0" collapsed="false">
      <c r="A23" s="13" t="s">
        <v>31</v>
      </c>
      <c r="B23" s="13"/>
      <c r="C23" s="13"/>
      <c r="D23" s="13"/>
      <c r="E23" s="8" t="s">
        <v>32</v>
      </c>
      <c r="F23" s="8"/>
      <c r="G23" s="8"/>
      <c r="H23" s="8"/>
      <c r="I23" s="8"/>
      <c r="J23" s="8"/>
    </row>
    <row r="24" customFormat="false" ht="21.75" hidden="false" customHeight="true" outlineLevel="0" collapsed="false">
      <c r="A24" s="13" t="s">
        <v>33</v>
      </c>
      <c r="B24" s="13"/>
      <c r="C24" s="13"/>
      <c r="D24" s="13"/>
      <c r="E24" s="8" t="s">
        <v>34</v>
      </c>
      <c r="F24" s="8"/>
      <c r="G24" s="8"/>
      <c r="H24" s="8"/>
      <c r="I24" s="8"/>
      <c r="J24" s="8"/>
    </row>
    <row r="25" customFormat="false" ht="21.75" hidden="false" customHeight="true" outlineLevel="0" collapsed="false">
      <c r="A25" s="13" t="s">
        <v>35</v>
      </c>
      <c r="B25" s="13"/>
      <c r="C25" s="13"/>
      <c r="D25" s="13"/>
      <c r="E25" s="8" t="s">
        <v>36</v>
      </c>
      <c r="F25" s="8"/>
      <c r="G25" s="8"/>
      <c r="H25" s="8"/>
      <c r="I25" s="8"/>
      <c r="J25" s="8"/>
    </row>
    <row r="26" customFormat="false" ht="21.75" hidden="false" customHeight="true" outlineLevel="0" collapsed="false">
      <c r="A26" s="13" t="s">
        <v>37</v>
      </c>
      <c r="B26" s="13"/>
      <c r="C26" s="13"/>
      <c r="D26" s="13"/>
      <c r="E26" s="8" t="s">
        <v>38</v>
      </c>
      <c r="F26" s="8"/>
      <c r="G26" s="8"/>
      <c r="H26" s="8"/>
      <c r="I26" s="8"/>
      <c r="J26" s="8"/>
    </row>
    <row r="27" customFormat="false" ht="21.75" hidden="false" customHeight="true" outlineLevel="0" collapsed="false">
      <c r="A27" s="13" t="s">
        <v>39</v>
      </c>
      <c r="B27" s="13"/>
      <c r="C27" s="13"/>
      <c r="D27" s="13"/>
      <c r="E27" s="8" t="s">
        <v>40</v>
      </c>
      <c r="F27" s="8"/>
      <c r="G27" s="8"/>
      <c r="H27" s="8"/>
      <c r="I27" s="8"/>
      <c r="J27" s="8"/>
    </row>
    <row r="28" customFormat="false" ht="21.75" hidden="false" customHeight="true" outlineLevel="0" collapsed="false">
      <c r="A28" s="13" t="s">
        <v>41</v>
      </c>
      <c r="B28" s="13"/>
      <c r="C28" s="13"/>
      <c r="D28" s="13"/>
      <c r="E28" s="8" t="s">
        <v>42</v>
      </c>
      <c r="F28" s="8"/>
      <c r="G28" s="8"/>
      <c r="H28" s="8"/>
      <c r="I28" s="8"/>
      <c r="J28" s="8"/>
    </row>
    <row r="29" customFormat="false" ht="21.75" hidden="false" customHeight="true" outlineLevel="0" collapsed="false">
      <c r="A29" s="13" t="s">
        <v>43</v>
      </c>
      <c r="B29" s="13"/>
      <c r="C29" s="13"/>
      <c r="D29" s="13"/>
      <c r="E29" s="8" t="s">
        <v>44</v>
      </c>
      <c r="F29" s="8"/>
      <c r="G29" s="8"/>
      <c r="H29" s="8"/>
      <c r="I29" s="8"/>
      <c r="J29" s="8"/>
    </row>
    <row r="31" customFormat="false" ht="24" hidden="false" customHeight="true" outlineLevel="0" collapsed="false">
      <c r="A31" s="14" t="s">
        <v>45</v>
      </c>
      <c r="B31" s="14"/>
      <c r="C31" s="14"/>
      <c r="D31" s="14"/>
      <c r="E31" s="14"/>
      <c r="F31" s="14"/>
      <c r="G31" s="14"/>
      <c r="H31" s="14"/>
      <c r="I31" s="14"/>
      <c r="J31" s="14"/>
    </row>
    <row r="32" customFormat="false" ht="30" hidden="false" customHeight="true" outlineLevel="0" collapsed="false">
      <c r="A32" s="15" t="s">
        <v>46</v>
      </c>
      <c r="B32" s="15"/>
      <c r="C32" s="15"/>
      <c r="D32" s="15"/>
      <c r="E32" s="15"/>
      <c r="F32" s="15"/>
      <c r="G32" s="15"/>
      <c r="H32" s="15"/>
      <c r="I32" s="15"/>
      <c r="J32" s="15"/>
    </row>
    <row r="33" customFormat="false" ht="30" hidden="false" customHeight="true" outlineLevel="0" collapsed="false">
      <c r="A33" s="15" t="s">
        <v>47</v>
      </c>
      <c r="B33" s="15"/>
      <c r="C33" s="15"/>
      <c r="D33" s="15"/>
      <c r="E33" s="15"/>
      <c r="F33" s="15"/>
      <c r="G33" s="15"/>
      <c r="H33" s="15"/>
      <c r="I33" s="15"/>
      <c r="J33" s="15"/>
    </row>
  </sheetData>
  <mergeCells count="48">
    <mergeCell ref="A1:J2"/>
    <mergeCell ref="A3:J3"/>
    <mergeCell ref="A5:J5"/>
    <mergeCell ref="A6:C6"/>
    <mergeCell ref="D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J11"/>
    <mergeCell ref="A12:C12"/>
    <mergeCell ref="D12:J12"/>
    <mergeCell ref="A14:J14"/>
    <mergeCell ref="B15:C15"/>
    <mergeCell ref="D15:J15"/>
    <mergeCell ref="B16:C16"/>
    <mergeCell ref="D16:J16"/>
    <mergeCell ref="B17:C17"/>
    <mergeCell ref="D17:J17"/>
    <mergeCell ref="B18:C18"/>
    <mergeCell ref="D18:J18"/>
    <mergeCell ref="A20:J20"/>
    <mergeCell ref="A21:D21"/>
    <mergeCell ref="E21:J21"/>
    <mergeCell ref="A22:D22"/>
    <mergeCell ref="E22:J22"/>
    <mergeCell ref="A23:D23"/>
    <mergeCell ref="E23:J23"/>
    <mergeCell ref="A24:D24"/>
    <mergeCell ref="E24:J24"/>
    <mergeCell ref="A25:D25"/>
    <mergeCell ref="E25:J25"/>
    <mergeCell ref="A26:D26"/>
    <mergeCell ref="E26:J26"/>
    <mergeCell ref="A27:D27"/>
    <mergeCell ref="E27:J27"/>
    <mergeCell ref="A28:D28"/>
    <mergeCell ref="E28:J28"/>
    <mergeCell ref="A29:D29"/>
    <mergeCell ref="E29:J29"/>
    <mergeCell ref="A31:J31"/>
    <mergeCell ref="A32:J32"/>
    <mergeCell ref="A33:J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257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258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259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260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261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4" t="s">
        <v>262</v>
      </c>
      <c r="B7" s="4"/>
      <c r="C7" s="22" t="s">
        <v>263</v>
      </c>
      <c r="D7" s="22"/>
      <c r="E7" s="22"/>
      <c r="F7" s="22"/>
      <c r="G7" s="22"/>
      <c r="H7" s="22"/>
      <c r="I7" s="22"/>
      <c r="J7" s="22"/>
    </row>
    <row r="8" customFormat="false" ht="25.5" hidden="false" customHeight="true" outlineLevel="0" collapsed="false">
      <c r="A8" s="4" t="s">
        <v>264</v>
      </c>
      <c r="B8" s="4"/>
      <c r="C8" s="22" t="s">
        <v>265</v>
      </c>
      <c r="D8" s="22"/>
      <c r="E8" s="22"/>
      <c r="F8" s="22"/>
      <c r="G8" s="22"/>
      <c r="H8" s="22"/>
      <c r="I8" s="22"/>
      <c r="J8" s="22"/>
    </row>
    <row r="10" customFormat="false" ht="24" hidden="false" customHeight="true" outlineLevel="0" collapsed="false">
      <c r="A10" s="3" t="s">
        <v>266</v>
      </c>
      <c r="B10" s="3"/>
      <c r="C10" s="3"/>
      <c r="D10" s="3"/>
      <c r="E10" s="3"/>
      <c r="F10" s="3"/>
      <c r="G10" s="3"/>
      <c r="H10" s="3"/>
      <c r="I10" s="3"/>
      <c r="J10" s="3"/>
    </row>
    <row r="11" customFormat="false" ht="21.75" hidden="false" customHeight="true" outlineLevel="0" collapsed="false">
      <c r="A11" s="33" t="s">
        <v>267</v>
      </c>
      <c r="B11" s="12" t="s">
        <v>195</v>
      </c>
      <c r="C11" s="12"/>
      <c r="D11" s="12"/>
      <c r="E11" s="12"/>
      <c r="F11" s="12"/>
      <c r="G11" s="12" t="s">
        <v>268</v>
      </c>
      <c r="H11" s="12"/>
      <c r="I11" s="12"/>
      <c r="J11" s="12"/>
    </row>
    <row r="12" customFormat="false" ht="31.5" hidden="false" customHeight="true" outlineLevel="0" collapsed="false">
      <c r="A12" s="17" t="n">
        <v>1</v>
      </c>
      <c r="B12" s="8" t="s">
        <v>269</v>
      </c>
      <c r="C12" s="8"/>
      <c r="D12" s="8"/>
      <c r="E12" s="8"/>
      <c r="F12" s="8"/>
      <c r="G12" s="34"/>
      <c r="H12" s="34"/>
      <c r="I12" s="34"/>
      <c r="J12" s="34"/>
    </row>
    <row r="13" customFormat="false" ht="31.5" hidden="false" customHeight="true" outlineLevel="0" collapsed="false">
      <c r="A13" s="17" t="n">
        <v>2</v>
      </c>
      <c r="B13" s="8" t="s">
        <v>270</v>
      </c>
      <c r="C13" s="8"/>
      <c r="D13" s="8"/>
      <c r="E13" s="8"/>
      <c r="F13" s="8"/>
      <c r="G13" s="34"/>
      <c r="H13" s="34"/>
      <c r="I13" s="34"/>
      <c r="J13" s="34"/>
    </row>
    <row r="14" customFormat="false" ht="31.5" hidden="false" customHeight="true" outlineLevel="0" collapsed="false">
      <c r="A14" s="17" t="n">
        <v>3</v>
      </c>
      <c r="B14" s="8" t="s">
        <v>271</v>
      </c>
      <c r="C14" s="8"/>
      <c r="D14" s="8"/>
      <c r="E14" s="8"/>
      <c r="F14" s="8"/>
      <c r="G14" s="34"/>
      <c r="H14" s="34"/>
      <c r="I14" s="34"/>
      <c r="J14" s="34"/>
    </row>
    <row r="15" customFormat="false" ht="31.5" hidden="false" customHeight="true" outlineLevel="0" collapsed="false">
      <c r="A15" s="17" t="n">
        <v>4</v>
      </c>
      <c r="B15" s="8" t="s">
        <v>272</v>
      </c>
      <c r="C15" s="8"/>
      <c r="D15" s="8"/>
      <c r="E15" s="8"/>
      <c r="F15" s="8"/>
      <c r="G15" s="34"/>
      <c r="H15" s="34"/>
      <c r="I15" s="34"/>
      <c r="J15" s="34"/>
    </row>
    <row r="16" customFormat="false" ht="31.5" hidden="false" customHeight="true" outlineLevel="0" collapsed="false">
      <c r="A16" s="17" t="n">
        <v>5</v>
      </c>
      <c r="B16" s="8" t="s">
        <v>273</v>
      </c>
      <c r="C16" s="8"/>
      <c r="D16" s="8"/>
      <c r="E16" s="8"/>
      <c r="F16" s="8"/>
      <c r="G16" s="34"/>
      <c r="H16" s="34"/>
      <c r="I16" s="34"/>
      <c r="J16" s="34"/>
    </row>
    <row r="17" customFormat="false" ht="31.5" hidden="false" customHeight="true" outlineLevel="0" collapsed="false">
      <c r="A17" s="17" t="n">
        <v>6</v>
      </c>
      <c r="B17" s="8" t="s">
        <v>274</v>
      </c>
      <c r="C17" s="8"/>
      <c r="D17" s="8"/>
      <c r="E17" s="8"/>
      <c r="F17" s="8"/>
      <c r="G17" s="34"/>
      <c r="H17" s="34"/>
      <c r="I17" s="34"/>
      <c r="J17" s="34"/>
    </row>
    <row r="18" customFormat="false" ht="31.5" hidden="false" customHeight="true" outlineLevel="0" collapsed="false">
      <c r="A18" s="17" t="n">
        <v>7</v>
      </c>
      <c r="B18" s="8" t="s">
        <v>275</v>
      </c>
      <c r="C18" s="8"/>
      <c r="D18" s="8"/>
      <c r="E18" s="8"/>
      <c r="F18" s="8"/>
      <c r="G18" s="34"/>
      <c r="H18" s="34"/>
      <c r="I18" s="34"/>
      <c r="J18" s="34"/>
    </row>
    <row r="19" customFormat="false" ht="31.5" hidden="false" customHeight="true" outlineLevel="0" collapsed="false">
      <c r="A19" s="17" t="n">
        <v>8</v>
      </c>
      <c r="B19" s="8" t="s">
        <v>276</v>
      </c>
      <c r="C19" s="8"/>
      <c r="D19" s="8"/>
      <c r="E19" s="8"/>
      <c r="F19" s="8"/>
      <c r="G19" s="34"/>
      <c r="H19" s="34"/>
      <c r="I19" s="34"/>
      <c r="J19" s="34"/>
    </row>
    <row r="21" customFormat="false" ht="31.5" hidden="false" customHeight="true" outlineLevel="0" collapsed="false">
      <c r="A21" s="4" t="s">
        <v>277</v>
      </c>
      <c r="B21" s="4"/>
      <c r="C21" s="4"/>
      <c r="D21" s="22" t="s">
        <v>278</v>
      </c>
      <c r="E21" s="22"/>
      <c r="F21" s="22"/>
      <c r="G21" s="22"/>
      <c r="H21" s="22"/>
      <c r="I21" s="22"/>
      <c r="J21" s="22"/>
    </row>
    <row r="22" customFormat="false" ht="27.75" hidden="false" customHeight="true" outlineLevel="0" collapsed="false">
      <c r="A22" s="4" t="s">
        <v>279</v>
      </c>
      <c r="B22" s="4"/>
      <c r="C22" s="4"/>
      <c r="D22" s="22"/>
      <c r="E22" s="22"/>
      <c r="F22" s="22"/>
      <c r="G22" s="22"/>
      <c r="H22" s="22"/>
      <c r="I22" s="22"/>
      <c r="J22" s="22"/>
    </row>
    <row r="23" customFormat="false" ht="30" hidden="false" customHeight="true" outlineLevel="0" collapsed="false">
      <c r="A23" s="15" t="s">
        <v>280</v>
      </c>
      <c r="B23" s="15"/>
      <c r="C23" s="15"/>
      <c r="D23" s="15"/>
      <c r="E23" s="15"/>
      <c r="F23" s="15"/>
      <c r="G23" s="15"/>
      <c r="H23" s="15"/>
      <c r="I23" s="15"/>
      <c r="J23" s="15"/>
    </row>
  </sheetData>
  <mergeCells count="36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B8"/>
    <mergeCell ref="C8:J8"/>
    <mergeCell ref="A10:J10"/>
    <mergeCell ref="B11:F11"/>
    <mergeCell ref="G11:J11"/>
    <mergeCell ref="B12:F12"/>
    <mergeCell ref="G12:J12"/>
    <mergeCell ref="B13:F13"/>
    <mergeCell ref="G13:J13"/>
    <mergeCell ref="B14:F14"/>
    <mergeCell ref="G14:J14"/>
    <mergeCell ref="B15:F15"/>
    <mergeCell ref="G15:J15"/>
    <mergeCell ref="B16:F16"/>
    <mergeCell ref="G16:J16"/>
    <mergeCell ref="B17:F17"/>
    <mergeCell ref="G17:J17"/>
    <mergeCell ref="B18:F18"/>
    <mergeCell ref="G18:J18"/>
    <mergeCell ref="B19:F19"/>
    <mergeCell ref="G19:J19"/>
    <mergeCell ref="A21:C21"/>
    <mergeCell ref="D21:J21"/>
    <mergeCell ref="A22:C22"/>
    <mergeCell ref="D22:J22"/>
    <mergeCell ref="A23:J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281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282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283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284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285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25" t="s">
        <v>286</v>
      </c>
      <c r="B7" s="25"/>
      <c r="C7" s="25"/>
      <c r="D7" s="35" t="n">
        <v>0.15</v>
      </c>
      <c r="E7" s="35"/>
      <c r="F7" s="36" t="s">
        <v>287</v>
      </c>
      <c r="G7" s="36"/>
      <c r="H7" s="36"/>
      <c r="I7" s="36"/>
      <c r="J7" s="36"/>
    </row>
    <row r="9" customFormat="false" ht="24" hidden="false" customHeight="true" outlineLevel="0" collapsed="false">
      <c r="A9" s="3" t="s">
        <v>288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21.75" hidden="false" customHeight="true" outlineLevel="0" collapsed="false">
      <c r="A10" s="12" t="s">
        <v>289</v>
      </c>
      <c r="B10" s="12"/>
      <c r="C10" s="12" t="s">
        <v>290</v>
      </c>
      <c r="D10" s="12"/>
      <c r="E10" s="12" t="s">
        <v>291</v>
      </c>
      <c r="F10" s="12"/>
      <c r="G10" s="12" t="s">
        <v>292</v>
      </c>
      <c r="H10" s="12"/>
      <c r="I10" s="12" t="s">
        <v>293</v>
      </c>
      <c r="J10" s="12"/>
    </row>
    <row r="11" customFormat="false" ht="25.5" hidden="false" customHeight="true" outlineLevel="0" collapsed="false">
      <c r="A11" s="37" t="s">
        <v>294</v>
      </c>
      <c r="B11" s="37"/>
      <c r="C11" s="37" t="s">
        <v>295</v>
      </c>
      <c r="D11" s="37"/>
      <c r="E11" s="38" t="n">
        <v>4200</v>
      </c>
      <c r="F11" s="38"/>
      <c r="G11" s="39" t="n">
        <f aca="false">IF(E11="","",E11*(1-$D7))</f>
        <v>3570</v>
      </c>
      <c r="H11" s="39"/>
      <c r="I11" s="39" t="n">
        <f aca="false">IF(E11="","",E11*(1+$D7))</f>
        <v>4830</v>
      </c>
      <c r="J11" s="39"/>
    </row>
    <row r="12" customFormat="false" ht="25.5" hidden="false" customHeight="true" outlineLevel="0" collapsed="false">
      <c r="A12" s="37" t="s">
        <v>294</v>
      </c>
      <c r="B12" s="37"/>
      <c r="C12" s="37" t="s">
        <v>296</v>
      </c>
      <c r="D12" s="37"/>
      <c r="E12" s="38" t="n">
        <v>5600</v>
      </c>
      <c r="F12" s="38"/>
      <c r="G12" s="39" t="n">
        <f aca="false">IF(E12="","",E12*(1-$D7))</f>
        <v>4760</v>
      </c>
      <c r="H12" s="39"/>
      <c r="I12" s="39" t="n">
        <f aca="false">IF(E12="","",E12*(1+$D7))</f>
        <v>6440</v>
      </c>
      <c r="J12" s="39"/>
    </row>
    <row r="13" customFormat="false" ht="25.5" hidden="false" customHeight="true" outlineLevel="0" collapsed="false">
      <c r="A13" s="37" t="s">
        <v>294</v>
      </c>
      <c r="B13" s="37"/>
      <c r="C13" s="37" t="s">
        <v>297</v>
      </c>
      <c r="D13" s="37"/>
      <c r="E13" s="38" t="n">
        <v>7500</v>
      </c>
      <c r="F13" s="38"/>
      <c r="G13" s="39" t="n">
        <f aca="false">IF(E13="","",E13*(1-$D7))</f>
        <v>6375</v>
      </c>
      <c r="H13" s="39"/>
      <c r="I13" s="39" t="n">
        <f aca="false">IF(E13="","",E13*(1+$D7))</f>
        <v>8625</v>
      </c>
      <c r="J13" s="39"/>
    </row>
    <row r="14" customFormat="false" ht="25.5" hidden="false" customHeight="true" outlineLevel="0" collapsed="false">
      <c r="A14" s="37" t="s">
        <v>298</v>
      </c>
      <c r="B14" s="37"/>
      <c r="C14" s="37" t="s">
        <v>295</v>
      </c>
      <c r="D14" s="37"/>
      <c r="E14" s="38" t="n">
        <v>3600</v>
      </c>
      <c r="F14" s="38"/>
      <c r="G14" s="39" t="n">
        <f aca="false">IF(E14="","",E14*(1-$D7))</f>
        <v>3060</v>
      </c>
      <c r="H14" s="39"/>
      <c r="I14" s="39" t="n">
        <f aca="false">IF(E14="","",E14*(1+$D7))</f>
        <v>4140</v>
      </c>
      <c r="J14" s="39"/>
    </row>
    <row r="15" customFormat="false" ht="25.5" hidden="false" customHeight="true" outlineLevel="0" collapsed="false">
      <c r="A15" s="37" t="s">
        <v>298</v>
      </c>
      <c r="B15" s="37"/>
      <c r="C15" s="37" t="s">
        <v>296</v>
      </c>
      <c r="D15" s="37"/>
      <c r="E15" s="38" t="n">
        <v>4800</v>
      </c>
      <c r="F15" s="38"/>
      <c r="G15" s="39" t="n">
        <f aca="false">IF(E15="","",E15*(1-$D7))</f>
        <v>4080</v>
      </c>
      <c r="H15" s="39"/>
      <c r="I15" s="39" t="n">
        <f aca="false">IF(E15="","",E15*(1+$D7))</f>
        <v>5520</v>
      </c>
      <c r="J15" s="39"/>
    </row>
    <row r="16" customFormat="false" ht="25.5" hidden="false" customHeight="true" outlineLevel="0" collapsed="false">
      <c r="A16" s="37" t="s">
        <v>299</v>
      </c>
      <c r="B16" s="37"/>
      <c r="C16" s="37" t="s">
        <v>295</v>
      </c>
      <c r="D16" s="37"/>
      <c r="E16" s="38" t="n">
        <v>3300</v>
      </c>
      <c r="F16" s="38"/>
      <c r="G16" s="39" t="n">
        <f aca="false">IF(E16="","",E16*(1-$D7))</f>
        <v>2805</v>
      </c>
      <c r="H16" s="39"/>
      <c r="I16" s="39" t="n">
        <f aca="false">IF(E16="","",E16*(1+$D7))</f>
        <v>3795</v>
      </c>
      <c r="J16" s="39"/>
    </row>
    <row r="17" customFormat="false" ht="25.5" hidden="false" customHeight="true" outlineLevel="0" collapsed="false">
      <c r="A17" s="29"/>
      <c r="B17" s="29"/>
      <c r="C17" s="29"/>
      <c r="D17" s="29"/>
      <c r="E17" s="38"/>
      <c r="F17" s="38"/>
      <c r="G17" s="39" t="str">
        <f aca="false">IF(E17="","",E17*(1-$D7))</f>
        <v/>
      </c>
      <c r="H17" s="39"/>
      <c r="I17" s="39" t="str">
        <f aca="false">IF(E17="","",E17*(1+$D7))</f>
        <v/>
      </c>
      <c r="J17" s="39"/>
    </row>
    <row r="18" customFormat="false" ht="25.5" hidden="false" customHeight="true" outlineLevel="0" collapsed="false">
      <c r="A18" s="29"/>
      <c r="B18" s="29"/>
      <c r="C18" s="29"/>
      <c r="D18" s="29"/>
      <c r="E18" s="38"/>
      <c r="F18" s="38"/>
      <c r="G18" s="39" t="str">
        <f aca="false">IF(E18="","",E18*(1-$D7))</f>
        <v/>
      </c>
      <c r="H18" s="39"/>
      <c r="I18" s="39" t="str">
        <f aca="false">IF(E18="","",E18*(1+$D7))</f>
        <v/>
      </c>
      <c r="J18" s="39"/>
    </row>
    <row r="20" customFormat="false" ht="24" hidden="false" customHeight="true" outlineLevel="0" collapsed="false">
      <c r="A20" s="3" t="s">
        <v>300</v>
      </c>
      <c r="B20" s="3"/>
      <c r="C20" s="3"/>
      <c r="D20" s="3"/>
      <c r="E20" s="3"/>
      <c r="F20" s="3"/>
      <c r="G20" s="3"/>
      <c r="H20" s="3"/>
      <c r="I20" s="3"/>
      <c r="J20" s="3"/>
    </row>
    <row r="21" customFormat="false" ht="21.75" hidden="false" customHeight="true" outlineLevel="0" collapsed="false">
      <c r="A21" s="12" t="s">
        <v>290</v>
      </c>
      <c r="B21" s="12"/>
      <c r="C21" s="12" t="s">
        <v>301</v>
      </c>
      <c r="D21" s="12"/>
      <c r="E21" s="12"/>
      <c r="F21" s="12"/>
      <c r="G21" s="12"/>
      <c r="H21" s="12" t="s">
        <v>302</v>
      </c>
      <c r="I21" s="12"/>
      <c r="J21" s="12"/>
    </row>
    <row r="22" customFormat="false" ht="25.5" hidden="false" customHeight="true" outlineLevel="0" collapsed="false">
      <c r="A22" s="22" t="s">
        <v>295</v>
      </c>
      <c r="B22" s="22"/>
      <c r="C22" s="22" t="s">
        <v>303</v>
      </c>
      <c r="D22" s="22"/>
      <c r="E22" s="22"/>
      <c r="F22" s="22"/>
      <c r="G22" s="22"/>
      <c r="H22" s="22" t="s">
        <v>304</v>
      </c>
      <c r="I22" s="22"/>
      <c r="J22" s="22"/>
    </row>
    <row r="23" customFormat="false" ht="25.5" hidden="false" customHeight="tru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customFormat="false" ht="25.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customFormat="false" ht="30" hidden="false" customHeight="true" outlineLevel="0" collapsed="false">
      <c r="A25" s="15" t="s">
        <v>305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71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J7"/>
    <mergeCell ref="A9:J9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A20:J20"/>
    <mergeCell ref="A21:B21"/>
    <mergeCell ref="C21:G21"/>
    <mergeCell ref="H21:J21"/>
    <mergeCell ref="A22:B22"/>
    <mergeCell ref="C22:G22"/>
    <mergeCell ref="H22:J22"/>
    <mergeCell ref="A23:B23"/>
    <mergeCell ref="C23:G23"/>
    <mergeCell ref="H23:J23"/>
    <mergeCell ref="A24:B24"/>
    <mergeCell ref="C24:G24"/>
    <mergeCell ref="H24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306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307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308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309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310</v>
      </c>
      <c r="B6" s="4"/>
      <c r="C6" s="22"/>
      <c r="D6" s="22"/>
      <c r="E6" s="22"/>
      <c r="F6" s="22"/>
      <c r="G6" s="22"/>
      <c r="H6" s="22"/>
      <c r="I6" s="22"/>
      <c r="J6" s="22"/>
    </row>
    <row r="8" customFormat="false" ht="24" hidden="false" customHeight="true" outlineLevel="0" collapsed="false">
      <c r="A8" s="3" t="s">
        <v>311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312</v>
      </c>
      <c r="B9" s="12"/>
      <c r="C9" s="12"/>
      <c r="D9" s="12" t="s">
        <v>313</v>
      </c>
      <c r="E9" s="12"/>
      <c r="F9" s="12" t="s">
        <v>314</v>
      </c>
      <c r="G9" s="12"/>
      <c r="H9" s="12" t="s">
        <v>315</v>
      </c>
      <c r="I9" s="12"/>
      <c r="J9" s="12"/>
    </row>
    <row r="10" customFormat="false" ht="25.5" hidden="false" customHeight="true" outlineLevel="0" collapsed="false">
      <c r="A10" s="4" t="s">
        <v>316</v>
      </c>
      <c r="B10" s="4"/>
      <c r="C10" s="4"/>
      <c r="D10" s="38" t="n">
        <v>4800</v>
      </c>
      <c r="E10" s="38"/>
      <c r="F10" s="40" t="n">
        <f aca="false">IF(D10="","",D10)</f>
        <v>4800</v>
      </c>
      <c r="G10" s="40"/>
      <c r="H10" s="36" t="s">
        <v>317</v>
      </c>
      <c r="I10" s="36"/>
      <c r="J10" s="36"/>
    </row>
    <row r="11" customFormat="false" ht="25.5" hidden="false" customHeight="true" outlineLevel="0" collapsed="false">
      <c r="A11" s="4" t="s">
        <v>318</v>
      </c>
      <c r="B11" s="4"/>
      <c r="C11" s="4"/>
      <c r="D11" s="38" t="n">
        <v>480</v>
      </c>
      <c r="E11" s="38"/>
      <c r="F11" s="40" t="n">
        <f aca="false">IF(D11="","",D11)</f>
        <v>480</v>
      </c>
      <c r="G11" s="40"/>
      <c r="H11" s="19" t="s">
        <v>319</v>
      </c>
      <c r="I11" s="19"/>
      <c r="J11" s="19"/>
    </row>
    <row r="12" customFormat="false" ht="25.5" hidden="false" customHeight="true" outlineLevel="0" collapsed="false">
      <c r="A12" s="4" t="s">
        <v>320</v>
      </c>
      <c r="B12" s="4"/>
      <c r="C12" s="4"/>
      <c r="D12" s="38" t="n">
        <v>0</v>
      </c>
      <c r="E12" s="38"/>
      <c r="F12" s="40" t="n">
        <f aca="false">IF(D12="","",D12)</f>
        <v>0</v>
      </c>
      <c r="G12" s="40"/>
      <c r="H12" s="19" t="s">
        <v>321</v>
      </c>
      <c r="I12" s="19"/>
      <c r="J12" s="19"/>
    </row>
    <row r="13" customFormat="false" ht="25.5" hidden="false" customHeight="true" outlineLevel="0" collapsed="false">
      <c r="A13" s="4" t="s">
        <v>322</v>
      </c>
      <c r="B13" s="4"/>
      <c r="C13" s="4"/>
      <c r="D13" s="38" t="n">
        <v>240</v>
      </c>
      <c r="E13" s="38"/>
      <c r="F13" s="40" t="n">
        <f aca="false">IF(D13="","",D13)</f>
        <v>240</v>
      </c>
      <c r="G13" s="40"/>
      <c r="H13" s="19" t="s">
        <v>323</v>
      </c>
      <c r="I13" s="19"/>
      <c r="J13" s="19"/>
    </row>
    <row r="14" customFormat="false" ht="25.5" hidden="false" customHeight="true" outlineLevel="0" collapsed="false">
      <c r="A14" s="4" t="s">
        <v>324</v>
      </c>
      <c r="B14" s="4"/>
      <c r="C14" s="4"/>
      <c r="D14" s="38" t="n">
        <v>200</v>
      </c>
      <c r="E14" s="38"/>
      <c r="F14" s="40" t="n">
        <f aca="false">IF(D14="","",D14)</f>
        <v>200</v>
      </c>
      <c r="G14" s="40"/>
      <c r="H14" s="19" t="s">
        <v>325</v>
      </c>
      <c r="I14" s="19"/>
      <c r="J14" s="19"/>
    </row>
    <row r="15" customFormat="false" ht="25.5" hidden="false" customHeight="true" outlineLevel="0" collapsed="false">
      <c r="A15" s="4"/>
      <c r="B15" s="4"/>
      <c r="C15" s="4"/>
      <c r="D15" s="38"/>
      <c r="E15" s="38"/>
      <c r="F15" s="40" t="str">
        <f aca="false">IF(D15="","",D15)</f>
        <v/>
      </c>
      <c r="G15" s="40"/>
      <c r="H15" s="19"/>
      <c r="I15" s="19"/>
      <c r="J15" s="19"/>
    </row>
    <row r="16" customFormat="false" ht="25.5" hidden="false" customHeight="true" outlineLevel="0" collapsed="false">
      <c r="A16" s="25" t="s">
        <v>326</v>
      </c>
      <c r="B16" s="25"/>
      <c r="C16" s="25"/>
      <c r="D16" s="41" t="n">
        <f aca="false">SUM(F10:F15)</f>
        <v>5720</v>
      </c>
      <c r="E16" s="41"/>
      <c r="F16" s="36"/>
      <c r="G16" s="36"/>
      <c r="H16" s="36"/>
      <c r="I16" s="36"/>
      <c r="J16" s="36"/>
    </row>
    <row r="18" customFormat="false" ht="24" hidden="false" customHeight="true" outlineLevel="0" collapsed="false">
      <c r="A18" s="3" t="s">
        <v>327</v>
      </c>
      <c r="B18" s="3"/>
      <c r="C18" s="3"/>
      <c r="D18" s="3"/>
      <c r="E18" s="3"/>
      <c r="F18" s="3"/>
      <c r="G18" s="3"/>
      <c r="H18" s="3"/>
      <c r="I18" s="3"/>
      <c r="J18" s="3"/>
    </row>
    <row r="19" customFormat="false" ht="25.5" hidden="false" customHeight="true" outlineLevel="0" collapsed="false">
      <c r="A19" s="25" t="s">
        <v>328</v>
      </c>
      <c r="B19" s="25"/>
      <c r="C19" s="25"/>
      <c r="D19" s="42" t="n">
        <v>2000</v>
      </c>
      <c r="E19" s="42"/>
      <c r="F19" s="36"/>
      <c r="G19" s="36"/>
      <c r="H19" s="36"/>
      <c r="I19" s="36"/>
      <c r="J19" s="36"/>
    </row>
    <row r="20" customFormat="false" ht="25.5" hidden="false" customHeight="true" outlineLevel="0" collapsed="false">
      <c r="A20" s="25" t="s">
        <v>329</v>
      </c>
      <c r="B20" s="25"/>
      <c r="C20" s="25"/>
      <c r="D20" s="42" t="n">
        <v>5000</v>
      </c>
      <c r="E20" s="42"/>
      <c r="F20" s="19" t="s">
        <v>330</v>
      </c>
      <c r="G20" s="19"/>
      <c r="H20" s="19"/>
      <c r="I20" s="19"/>
      <c r="J20" s="19"/>
    </row>
    <row r="21" customFormat="false" ht="25.5" hidden="false" customHeight="true" outlineLevel="0" collapsed="false">
      <c r="A21" s="25" t="s">
        <v>331</v>
      </c>
      <c r="B21" s="25"/>
      <c r="C21" s="25"/>
      <c r="D21" s="41" t="n">
        <f aca="false">D19*D20</f>
        <v>10000000</v>
      </c>
      <c r="E21" s="41"/>
      <c r="F21" s="19" t="s">
        <v>332</v>
      </c>
      <c r="G21" s="19"/>
      <c r="H21" s="19"/>
      <c r="I21" s="19"/>
      <c r="J21" s="19"/>
    </row>
    <row r="22" customFormat="false" ht="25.5" hidden="false" customHeight="true" outlineLevel="0" collapsed="false">
      <c r="A22" s="4" t="s">
        <v>333</v>
      </c>
      <c r="B22" s="4"/>
      <c r="C22" s="4"/>
      <c r="D22" s="22" t="s">
        <v>334</v>
      </c>
      <c r="E22" s="22"/>
      <c r="F22" s="22"/>
      <c r="G22" s="22"/>
      <c r="H22" s="22"/>
      <c r="I22" s="22"/>
      <c r="J22" s="22"/>
    </row>
    <row r="24" customFormat="false" ht="24" hidden="false" customHeight="true" outlineLevel="0" collapsed="false">
      <c r="A24" s="14" t="s">
        <v>335</v>
      </c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24" hidden="false" customHeight="true" outlineLevel="0" collapsed="false">
      <c r="A25" s="4" t="s">
        <v>336</v>
      </c>
      <c r="B25" s="4"/>
      <c r="C25" s="4"/>
      <c r="D25" s="4"/>
      <c r="E25" s="4"/>
      <c r="F25" s="4"/>
      <c r="G25" s="4"/>
      <c r="H25" s="4"/>
      <c r="I25" s="22"/>
      <c r="J25" s="22"/>
    </row>
    <row r="26" customFormat="false" ht="24" hidden="false" customHeight="true" outlineLevel="0" collapsed="false">
      <c r="A26" s="4" t="s">
        <v>337</v>
      </c>
      <c r="B26" s="4"/>
      <c r="C26" s="4"/>
      <c r="D26" s="4"/>
      <c r="E26" s="4"/>
      <c r="F26" s="4"/>
      <c r="G26" s="4"/>
      <c r="H26" s="4"/>
      <c r="I26" s="22"/>
      <c r="J26" s="22"/>
    </row>
    <row r="27" customFormat="false" ht="24" hidden="false" customHeight="true" outlineLevel="0" collapsed="false">
      <c r="A27" s="4" t="s">
        <v>338</v>
      </c>
      <c r="B27" s="4"/>
      <c r="C27" s="4"/>
      <c r="D27" s="4"/>
      <c r="E27" s="4"/>
      <c r="F27" s="4"/>
      <c r="G27" s="4"/>
      <c r="H27" s="4"/>
      <c r="I27" s="22"/>
      <c r="J27" s="22"/>
    </row>
    <row r="28" customFormat="false" ht="24" hidden="false" customHeight="true" outlineLevel="0" collapsed="false">
      <c r="A28" s="4" t="s">
        <v>339</v>
      </c>
      <c r="B28" s="4"/>
      <c r="C28" s="4"/>
      <c r="D28" s="4"/>
      <c r="E28" s="4"/>
      <c r="F28" s="4"/>
      <c r="G28" s="4"/>
      <c r="H28" s="4"/>
      <c r="I28" s="22"/>
      <c r="J28" s="22"/>
    </row>
    <row r="29" customFormat="false" ht="30" hidden="false" customHeight="true" outlineLevel="0" collapsed="false">
      <c r="A29" s="15" t="s">
        <v>340</v>
      </c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63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C9"/>
    <mergeCell ref="D9:E9"/>
    <mergeCell ref="F9:G9"/>
    <mergeCell ref="H9:J9"/>
    <mergeCell ref="A10:C10"/>
    <mergeCell ref="D10:E10"/>
    <mergeCell ref="F10:G10"/>
    <mergeCell ref="H10:J10"/>
    <mergeCell ref="A11:C11"/>
    <mergeCell ref="D11:E11"/>
    <mergeCell ref="F11:G11"/>
    <mergeCell ref="H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A15:C15"/>
    <mergeCell ref="D15:E15"/>
    <mergeCell ref="F15:G15"/>
    <mergeCell ref="H15:J15"/>
    <mergeCell ref="A16:C16"/>
    <mergeCell ref="D16:E16"/>
    <mergeCell ref="F16:J16"/>
    <mergeCell ref="A18:J18"/>
    <mergeCell ref="A19:C19"/>
    <mergeCell ref="D19:E19"/>
    <mergeCell ref="F19:J19"/>
    <mergeCell ref="A20:C20"/>
    <mergeCell ref="D20:E20"/>
    <mergeCell ref="F20:J20"/>
    <mergeCell ref="A21:C21"/>
    <mergeCell ref="D21:E21"/>
    <mergeCell ref="F21:J21"/>
    <mergeCell ref="A22:C22"/>
    <mergeCell ref="D22:J22"/>
    <mergeCell ref="A24:J24"/>
    <mergeCell ref="A25:H25"/>
    <mergeCell ref="I25:J25"/>
    <mergeCell ref="A26:H26"/>
    <mergeCell ref="I26:J26"/>
    <mergeCell ref="A27:H27"/>
    <mergeCell ref="I27:J27"/>
    <mergeCell ref="A28:H28"/>
    <mergeCell ref="I28:J28"/>
    <mergeCell ref="A29:J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341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342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343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344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345</v>
      </c>
      <c r="B6" s="4"/>
      <c r="C6" s="22"/>
      <c r="D6" s="22"/>
      <c r="E6" s="22"/>
      <c r="F6" s="22"/>
      <c r="G6" s="22"/>
      <c r="H6" s="22"/>
      <c r="I6" s="22"/>
      <c r="J6" s="22"/>
    </row>
    <row r="8" customFormat="false" ht="24" hidden="false" customHeight="true" outlineLevel="0" collapsed="false">
      <c r="A8" s="3" t="s">
        <v>346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347</v>
      </c>
      <c r="B9" s="12"/>
      <c r="C9" s="12"/>
      <c r="D9" s="12" t="s">
        <v>348</v>
      </c>
      <c r="E9" s="12"/>
      <c r="F9" s="12"/>
      <c r="G9" s="12"/>
      <c r="H9" s="12" t="s">
        <v>349</v>
      </c>
      <c r="I9" s="12" t="s">
        <v>350</v>
      </c>
      <c r="J9" s="12"/>
    </row>
    <row r="10" customFormat="false" ht="24" hidden="false" customHeight="true" outlineLevel="0" collapsed="false">
      <c r="A10" s="4" t="s">
        <v>351</v>
      </c>
      <c r="B10" s="4"/>
      <c r="C10" s="4"/>
      <c r="D10" s="19" t="s">
        <v>352</v>
      </c>
      <c r="E10" s="19"/>
      <c r="F10" s="19"/>
      <c r="G10" s="19"/>
      <c r="H10" s="43"/>
      <c r="I10" s="43"/>
      <c r="J10" s="43"/>
    </row>
    <row r="11" customFormat="false" ht="24" hidden="false" customHeight="true" outlineLevel="0" collapsed="false">
      <c r="A11" s="4" t="s">
        <v>353</v>
      </c>
      <c r="B11" s="4"/>
      <c r="C11" s="4"/>
      <c r="D11" s="19" t="s">
        <v>354</v>
      </c>
      <c r="E11" s="19"/>
      <c r="F11" s="19"/>
      <c r="G11" s="19"/>
      <c r="H11" s="43"/>
      <c r="I11" s="43"/>
      <c r="J11" s="43"/>
    </row>
    <row r="12" customFormat="false" ht="24" hidden="false" customHeight="true" outlineLevel="0" collapsed="false">
      <c r="A12" s="4" t="s">
        <v>355</v>
      </c>
      <c r="B12" s="4"/>
      <c r="C12" s="4"/>
      <c r="D12" s="19" t="s">
        <v>356</v>
      </c>
      <c r="E12" s="19"/>
      <c r="F12" s="19"/>
      <c r="G12" s="19"/>
      <c r="H12" s="43"/>
      <c r="I12" s="43"/>
      <c r="J12" s="43"/>
    </row>
    <row r="13" customFormat="false" ht="24" hidden="false" customHeight="true" outlineLevel="0" collapsed="false">
      <c r="A13" s="4" t="s">
        <v>357</v>
      </c>
      <c r="B13" s="4"/>
      <c r="C13" s="4"/>
      <c r="D13" s="19" t="s">
        <v>358</v>
      </c>
      <c r="E13" s="19"/>
      <c r="F13" s="19"/>
      <c r="G13" s="19"/>
      <c r="H13" s="43"/>
      <c r="I13" s="43"/>
      <c r="J13" s="43"/>
    </row>
    <row r="14" customFormat="false" ht="24" hidden="false" customHeight="true" outlineLevel="0" collapsed="false">
      <c r="A14" s="4" t="s">
        <v>359</v>
      </c>
      <c r="B14" s="4"/>
      <c r="C14" s="4"/>
      <c r="D14" s="19" t="s">
        <v>360</v>
      </c>
      <c r="E14" s="19"/>
      <c r="F14" s="19"/>
      <c r="G14" s="19"/>
      <c r="H14" s="43"/>
      <c r="I14" s="43"/>
      <c r="J14" s="43"/>
    </row>
    <row r="16" customFormat="false" ht="24" hidden="false" customHeight="true" outlineLevel="0" collapsed="false">
      <c r="A16" s="3" t="s">
        <v>361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1.75" hidden="false" customHeight="true" outlineLevel="0" collapsed="false">
      <c r="A17" s="12" t="s">
        <v>347</v>
      </c>
      <c r="B17" s="12"/>
      <c r="C17" s="12"/>
      <c r="D17" s="12" t="s">
        <v>348</v>
      </c>
      <c r="E17" s="12"/>
      <c r="F17" s="12"/>
      <c r="G17" s="12"/>
      <c r="H17" s="12" t="s">
        <v>349</v>
      </c>
      <c r="I17" s="12" t="s">
        <v>350</v>
      </c>
      <c r="J17" s="12"/>
    </row>
    <row r="18" customFormat="false" ht="24" hidden="false" customHeight="true" outlineLevel="0" collapsed="false">
      <c r="A18" s="4" t="s">
        <v>362</v>
      </c>
      <c r="B18" s="4"/>
      <c r="C18" s="4"/>
      <c r="D18" s="19" t="s">
        <v>363</v>
      </c>
      <c r="E18" s="19"/>
      <c r="F18" s="19"/>
      <c r="G18" s="19"/>
      <c r="H18" s="43"/>
      <c r="I18" s="43"/>
      <c r="J18" s="43"/>
    </row>
    <row r="19" customFormat="false" ht="24" hidden="false" customHeight="true" outlineLevel="0" collapsed="false">
      <c r="A19" s="4" t="s">
        <v>364</v>
      </c>
      <c r="B19" s="4"/>
      <c r="C19" s="4"/>
      <c r="D19" s="19" t="s">
        <v>365</v>
      </c>
      <c r="E19" s="19"/>
      <c r="F19" s="19"/>
      <c r="G19" s="19"/>
      <c r="H19" s="43"/>
      <c r="I19" s="43"/>
      <c r="J19" s="43"/>
    </row>
    <row r="20" customFormat="false" ht="24" hidden="false" customHeight="true" outlineLevel="0" collapsed="false">
      <c r="A20" s="4" t="s">
        <v>366</v>
      </c>
      <c r="B20" s="4"/>
      <c r="C20" s="4"/>
      <c r="D20" s="19" t="s">
        <v>367</v>
      </c>
      <c r="E20" s="19"/>
      <c r="F20" s="19"/>
      <c r="G20" s="19"/>
      <c r="H20" s="43"/>
      <c r="I20" s="43"/>
      <c r="J20" s="43"/>
    </row>
    <row r="21" customFormat="false" ht="24" hidden="false" customHeight="true" outlineLevel="0" collapsed="false">
      <c r="A21" s="4" t="s">
        <v>368</v>
      </c>
      <c r="B21" s="4"/>
      <c r="C21" s="4"/>
      <c r="D21" s="19" t="s">
        <v>369</v>
      </c>
      <c r="E21" s="19"/>
      <c r="F21" s="19"/>
      <c r="G21" s="19"/>
      <c r="H21" s="43"/>
      <c r="I21" s="43"/>
      <c r="J21" s="43"/>
    </row>
    <row r="22" customFormat="false" ht="24" hidden="false" customHeight="true" outlineLevel="0" collapsed="false">
      <c r="A22" s="4" t="s">
        <v>370</v>
      </c>
      <c r="B22" s="4"/>
      <c r="C22" s="4"/>
      <c r="D22" s="19"/>
      <c r="E22" s="19"/>
      <c r="F22" s="19"/>
      <c r="G22" s="19"/>
      <c r="H22" s="43"/>
      <c r="I22" s="43"/>
      <c r="J22" s="43"/>
    </row>
    <row r="24" customFormat="false" ht="24" hidden="false" customHeight="true" outlineLevel="0" collapsed="false">
      <c r="A24" s="3" t="s">
        <v>371</v>
      </c>
      <c r="B24" s="3"/>
      <c r="C24" s="3"/>
      <c r="D24" s="3"/>
      <c r="E24" s="3"/>
      <c r="F24" s="3"/>
      <c r="G24" s="3"/>
      <c r="H24" s="3"/>
      <c r="I24" s="3"/>
      <c r="J24" s="3"/>
    </row>
    <row r="25" customFormat="false" ht="21.75" hidden="false" customHeight="true" outlineLevel="0" collapsed="false">
      <c r="A25" s="12" t="s">
        <v>347</v>
      </c>
      <c r="B25" s="12"/>
      <c r="C25" s="12"/>
      <c r="D25" s="12" t="s">
        <v>348</v>
      </c>
      <c r="E25" s="12"/>
      <c r="F25" s="12"/>
      <c r="G25" s="12"/>
      <c r="H25" s="12" t="s">
        <v>349</v>
      </c>
      <c r="I25" s="12" t="s">
        <v>350</v>
      </c>
      <c r="J25" s="12"/>
    </row>
    <row r="26" customFormat="false" ht="24" hidden="false" customHeight="true" outlineLevel="0" collapsed="false">
      <c r="A26" s="4" t="s">
        <v>372</v>
      </c>
      <c r="B26" s="4"/>
      <c r="C26" s="4"/>
      <c r="D26" s="19" t="s">
        <v>373</v>
      </c>
      <c r="E26" s="19"/>
      <c r="F26" s="19"/>
      <c r="G26" s="19"/>
      <c r="H26" s="43"/>
      <c r="I26" s="43"/>
      <c r="J26" s="43"/>
    </row>
    <row r="27" customFormat="false" ht="24" hidden="false" customHeight="true" outlineLevel="0" collapsed="false">
      <c r="A27" s="4" t="s">
        <v>374</v>
      </c>
      <c r="B27" s="4"/>
      <c r="C27" s="4"/>
      <c r="D27" s="19" t="s">
        <v>375</v>
      </c>
      <c r="E27" s="19"/>
      <c r="F27" s="19"/>
      <c r="G27" s="19"/>
      <c r="H27" s="43"/>
      <c r="I27" s="43"/>
      <c r="J27" s="43"/>
    </row>
    <row r="28" customFormat="false" ht="24" hidden="false" customHeight="true" outlineLevel="0" collapsed="false">
      <c r="A28" s="4" t="s">
        <v>376</v>
      </c>
      <c r="B28" s="4"/>
      <c r="C28" s="4"/>
      <c r="D28" s="19" t="s">
        <v>377</v>
      </c>
      <c r="E28" s="19"/>
      <c r="F28" s="19"/>
      <c r="G28" s="19"/>
      <c r="H28" s="43"/>
      <c r="I28" s="43"/>
      <c r="J28" s="43"/>
    </row>
    <row r="29" customFormat="false" ht="24" hidden="false" customHeight="true" outlineLevel="0" collapsed="false">
      <c r="A29" s="4" t="s">
        <v>378</v>
      </c>
      <c r="B29" s="4"/>
      <c r="C29" s="4"/>
      <c r="D29" s="19" t="s">
        <v>379</v>
      </c>
      <c r="E29" s="19"/>
      <c r="F29" s="19"/>
      <c r="G29" s="19"/>
      <c r="H29" s="43"/>
      <c r="I29" s="43"/>
      <c r="J29" s="43"/>
    </row>
    <row r="30" customFormat="false" ht="24" hidden="false" customHeight="true" outlineLevel="0" collapsed="false">
      <c r="A30" s="4" t="s">
        <v>380</v>
      </c>
      <c r="B30" s="4"/>
      <c r="C30" s="4"/>
      <c r="D30" s="19" t="s">
        <v>381</v>
      </c>
      <c r="E30" s="19"/>
      <c r="F30" s="19"/>
      <c r="G30" s="19"/>
      <c r="H30" s="43"/>
      <c r="I30" s="43"/>
      <c r="J30" s="43"/>
    </row>
    <row r="32" customFormat="false" ht="24" hidden="false" customHeight="true" outlineLevel="0" collapsed="false">
      <c r="A32" s="44" t="s">
        <v>382</v>
      </c>
      <c r="B32" s="44"/>
      <c r="C32" s="44"/>
      <c r="D32" s="44"/>
      <c r="E32" s="44"/>
      <c r="F32" s="44"/>
      <c r="G32" s="44"/>
      <c r="H32" s="44"/>
      <c r="I32" s="44"/>
      <c r="J32" s="44"/>
    </row>
    <row r="33" customFormat="false" ht="21.75" hidden="false" customHeight="true" outlineLevel="0" collapsed="false">
      <c r="A33" s="12" t="s">
        <v>347</v>
      </c>
      <c r="B33" s="12"/>
      <c r="C33" s="12"/>
      <c r="D33" s="12" t="s">
        <v>348</v>
      </c>
      <c r="E33" s="12"/>
      <c r="F33" s="12"/>
      <c r="G33" s="12"/>
      <c r="H33" s="12" t="s">
        <v>349</v>
      </c>
      <c r="I33" s="12" t="s">
        <v>350</v>
      </c>
      <c r="J33" s="12"/>
    </row>
    <row r="34" customFormat="false" ht="24" hidden="false" customHeight="true" outlineLevel="0" collapsed="false">
      <c r="A34" s="4" t="s">
        <v>383</v>
      </c>
      <c r="B34" s="4"/>
      <c r="C34" s="4"/>
      <c r="D34" s="19" t="s">
        <v>384</v>
      </c>
      <c r="E34" s="19"/>
      <c r="F34" s="19"/>
      <c r="G34" s="19"/>
      <c r="H34" s="43"/>
      <c r="I34" s="43"/>
      <c r="J34" s="43"/>
    </row>
    <row r="35" customFormat="false" ht="24" hidden="false" customHeight="true" outlineLevel="0" collapsed="false">
      <c r="A35" s="13" t="s">
        <v>385</v>
      </c>
      <c r="B35" s="13"/>
      <c r="C35" s="13"/>
      <c r="D35" s="19" t="s">
        <v>386</v>
      </c>
      <c r="E35" s="19"/>
      <c r="F35" s="19"/>
      <c r="G35" s="19"/>
      <c r="H35" s="43"/>
      <c r="I35" s="43"/>
      <c r="J35" s="43"/>
    </row>
    <row r="36" customFormat="false" ht="24" hidden="false" customHeight="true" outlineLevel="0" collapsed="false">
      <c r="A36" s="4" t="s">
        <v>387</v>
      </c>
      <c r="B36" s="4"/>
      <c r="C36" s="4"/>
      <c r="D36" s="19" t="s">
        <v>388</v>
      </c>
      <c r="E36" s="19"/>
      <c r="F36" s="19"/>
      <c r="G36" s="19"/>
      <c r="H36" s="43"/>
      <c r="I36" s="43"/>
      <c r="J36" s="43"/>
    </row>
    <row r="37" customFormat="false" ht="24" hidden="false" customHeight="true" outlineLevel="0" collapsed="false">
      <c r="A37" s="13" t="s">
        <v>389</v>
      </c>
      <c r="B37" s="13"/>
      <c r="C37" s="13"/>
      <c r="D37" s="19" t="s">
        <v>390</v>
      </c>
      <c r="E37" s="19"/>
      <c r="F37" s="19"/>
      <c r="G37" s="19"/>
      <c r="H37" s="43"/>
      <c r="I37" s="43"/>
      <c r="J37" s="43"/>
    </row>
    <row r="39" customFormat="false" ht="30" hidden="false" customHeight="true" outlineLevel="0" collapsed="false">
      <c r="A39" s="15" t="s">
        <v>391</v>
      </c>
      <c r="B39" s="15"/>
      <c r="C39" s="15"/>
      <c r="D39" s="15"/>
      <c r="E39" s="15"/>
      <c r="F39" s="15"/>
      <c r="G39" s="15"/>
      <c r="H39" s="15"/>
      <c r="I39" s="15"/>
      <c r="J39" s="15"/>
    </row>
  </sheetData>
  <mergeCells count="83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C9"/>
    <mergeCell ref="D9:G9"/>
    <mergeCell ref="I9:J9"/>
    <mergeCell ref="A10:C10"/>
    <mergeCell ref="D10:G10"/>
    <mergeCell ref="I10:J10"/>
    <mergeCell ref="A11:C11"/>
    <mergeCell ref="D11:G11"/>
    <mergeCell ref="I11:J11"/>
    <mergeCell ref="A12:C12"/>
    <mergeCell ref="D12:G12"/>
    <mergeCell ref="I12:J12"/>
    <mergeCell ref="A13:C13"/>
    <mergeCell ref="D13:G13"/>
    <mergeCell ref="I13:J13"/>
    <mergeCell ref="A14:C14"/>
    <mergeCell ref="D14:G14"/>
    <mergeCell ref="I14:J14"/>
    <mergeCell ref="A16:J16"/>
    <mergeCell ref="A17:C17"/>
    <mergeCell ref="D17:G17"/>
    <mergeCell ref="I17:J17"/>
    <mergeCell ref="A18:C18"/>
    <mergeCell ref="D18:G18"/>
    <mergeCell ref="I18:J18"/>
    <mergeCell ref="A19:C19"/>
    <mergeCell ref="D19:G19"/>
    <mergeCell ref="I19:J19"/>
    <mergeCell ref="A20:C20"/>
    <mergeCell ref="D20:G20"/>
    <mergeCell ref="I20:J20"/>
    <mergeCell ref="A21:C21"/>
    <mergeCell ref="D21:G21"/>
    <mergeCell ref="I21:J21"/>
    <mergeCell ref="A22:C22"/>
    <mergeCell ref="D22:G22"/>
    <mergeCell ref="I22:J22"/>
    <mergeCell ref="A24:J24"/>
    <mergeCell ref="A25:C25"/>
    <mergeCell ref="D25:G25"/>
    <mergeCell ref="I25:J25"/>
    <mergeCell ref="A26:C26"/>
    <mergeCell ref="D26:G26"/>
    <mergeCell ref="I26:J26"/>
    <mergeCell ref="A27:C27"/>
    <mergeCell ref="D27:G27"/>
    <mergeCell ref="I27:J27"/>
    <mergeCell ref="A28:C28"/>
    <mergeCell ref="D28:G28"/>
    <mergeCell ref="I28:J28"/>
    <mergeCell ref="A29:C29"/>
    <mergeCell ref="D29:G29"/>
    <mergeCell ref="I29:J29"/>
    <mergeCell ref="A30:C30"/>
    <mergeCell ref="D30:G30"/>
    <mergeCell ref="I30:J30"/>
    <mergeCell ref="A32:J32"/>
    <mergeCell ref="A33:C33"/>
    <mergeCell ref="D33:G33"/>
    <mergeCell ref="I33:J33"/>
    <mergeCell ref="A34:C34"/>
    <mergeCell ref="D34:G34"/>
    <mergeCell ref="I34:J34"/>
    <mergeCell ref="A35:C35"/>
    <mergeCell ref="D35:G35"/>
    <mergeCell ref="I35:J35"/>
    <mergeCell ref="A36:C36"/>
    <mergeCell ref="D36:G36"/>
    <mergeCell ref="I36:J36"/>
    <mergeCell ref="A37:C37"/>
    <mergeCell ref="D37:G37"/>
    <mergeCell ref="I37:J37"/>
    <mergeCell ref="A39:J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392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393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394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395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396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4" t="s">
        <v>397</v>
      </c>
      <c r="B7" s="4"/>
      <c r="C7" s="22"/>
      <c r="D7" s="22"/>
      <c r="E7" s="22"/>
      <c r="F7" s="22"/>
      <c r="G7" s="22"/>
      <c r="H7" s="22"/>
      <c r="I7" s="22"/>
      <c r="J7" s="22"/>
    </row>
    <row r="8" customFormat="false" ht="33.75" hidden="false" customHeight="true" outlineLevel="0" collapsed="false">
      <c r="A8" s="4" t="s">
        <v>398</v>
      </c>
      <c r="B8" s="4"/>
      <c r="C8" s="4"/>
      <c r="D8" s="22" t="s">
        <v>399</v>
      </c>
      <c r="E8" s="22"/>
      <c r="F8" s="22"/>
      <c r="G8" s="22"/>
      <c r="H8" s="22"/>
      <c r="I8" s="22"/>
      <c r="J8" s="22"/>
    </row>
    <row r="9" customFormat="false" ht="33.75" hidden="false" customHeight="true" outlineLevel="0" collapsed="false">
      <c r="A9" s="4" t="s">
        <v>400</v>
      </c>
      <c r="B9" s="4"/>
      <c r="C9" s="4"/>
      <c r="D9" s="22" t="s">
        <v>401</v>
      </c>
      <c r="E9" s="22"/>
      <c r="F9" s="22"/>
      <c r="G9" s="22"/>
      <c r="H9" s="22"/>
      <c r="I9" s="22"/>
      <c r="J9" s="22"/>
    </row>
    <row r="10" customFormat="false" ht="33.75" hidden="false" customHeight="true" outlineLevel="0" collapsed="false">
      <c r="A10" s="4" t="s">
        <v>402</v>
      </c>
      <c r="B10" s="4"/>
      <c r="C10" s="4"/>
      <c r="D10" s="22" t="s">
        <v>403</v>
      </c>
      <c r="E10" s="22"/>
      <c r="F10" s="22"/>
      <c r="G10" s="22"/>
      <c r="H10" s="22"/>
      <c r="I10" s="22"/>
      <c r="J10" s="22"/>
    </row>
    <row r="11" customFormat="false" ht="30" hidden="false" customHeight="true" outlineLevel="0" collapsed="false">
      <c r="A11" s="4" t="s">
        <v>404</v>
      </c>
      <c r="B11" s="4"/>
      <c r="C11" s="4"/>
      <c r="D11" s="22"/>
      <c r="E11" s="22"/>
      <c r="F11" s="22"/>
      <c r="G11" s="22"/>
      <c r="H11" s="22"/>
      <c r="I11" s="22"/>
      <c r="J11" s="22"/>
    </row>
    <row r="12" customFormat="false" ht="9.75" hidden="false" customHeight="true" outlineLevel="0" collapsed="false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customFormat="false" ht="21.75" hidden="false" customHeight="true" outlineLevel="0" collapsed="false">
      <c r="A13" s="4" t="s">
        <v>397</v>
      </c>
      <c r="B13" s="4"/>
      <c r="C13" s="22"/>
      <c r="D13" s="22"/>
      <c r="E13" s="22"/>
      <c r="F13" s="22"/>
      <c r="G13" s="22"/>
      <c r="H13" s="22"/>
      <c r="I13" s="22"/>
      <c r="J13" s="22"/>
    </row>
    <row r="14" customFormat="false" ht="33.75" hidden="false" customHeight="true" outlineLevel="0" collapsed="false">
      <c r="A14" s="4" t="s">
        <v>398</v>
      </c>
      <c r="B14" s="4"/>
      <c r="C14" s="4"/>
      <c r="D14" s="22" t="s">
        <v>399</v>
      </c>
      <c r="E14" s="22"/>
      <c r="F14" s="22"/>
      <c r="G14" s="22"/>
      <c r="H14" s="22"/>
      <c r="I14" s="22"/>
      <c r="J14" s="22"/>
    </row>
    <row r="15" customFormat="false" ht="33.75" hidden="false" customHeight="true" outlineLevel="0" collapsed="false">
      <c r="A15" s="4" t="s">
        <v>400</v>
      </c>
      <c r="B15" s="4"/>
      <c r="C15" s="4"/>
      <c r="D15" s="22" t="s">
        <v>401</v>
      </c>
      <c r="E15" s="22"/>
      <c r="F15" s="22"/>
      <c r="G15" s="22"/>
      <c r="H15" s="22"/>
      <c r="I15" s="22"/>
      <c r="J15" s="22"/>
    </row>
    <row r="16" customFormat="false" ht="33.75" hidden="false" customHeight="true" outlineLevel="0" collapsed="false">
      <c r="A16" s="4" t="s">
        <v>402</v>
      </c>
      <c r="B16" s="4"/>
      <c r="C16" s="4"/>
      <c r="D16" s="22" t="s">
        <v>403</v>
      </c>
      <c r="E16" s="22"/>
      <c r="F16" s="22"/>
      <c r="G16" s="22"/>
      <c r="H16" s="22"/>
      <c r="I16" s="22"/>
      <c r="J16" s="22"/>
    </row>
    <row r="17" customFormat="false" ht="30" hidden="false" customHeight="true" outlineLevel="0" collapsed="false">
      <c r="A17" s="4" t="s">
        <v>404</v>
      </c>
      <c r="B17" s="4"/>
      <c r="C17" s="4"/>
      <c r="D17" s="22"/>
      <c r="E17" s="22"/>
      <c r="F17" s="22"/>
      <c r="G17" s="22"/>
      <c r="H17" s="22"/>
      <c r="I17" s="22"/>
      <c r="J17" s="22"/>
    </row>
    <row r="18" customFormat="false" ht="9.75" hidden="false" customHeight="true" outlineLevel="0" collapsed="false">
      <c r="A18" s="45"/>
      <c r="B18" s="45"/>
      <c r="C18" s="45"/>
      <c r="D18" s="45"/>
      <c r="E18" s="45"/>
      <c r="F18" s="45"/>
      <c r="G18" s="45"/>
      <c r="H18" s="45"/>
      <c r="I18" s="45"/>
      <c r="J18" s="45"/>
    </row>
    <row r="19" customFormat="false" ht="21.75" hidden="false" customHeight="true" outlineLevel="0" collapsed="false">
      <c r="A19" s="4" t="s">
        <v>397</v>
      </c>
      <c r="B19" s="4"/>
      <c r="C19" s="22"/>
      <c r="D19" s="22"/>
      <c r="E19" s="22"/>
      <c r="F19" s="22"/>
      <c r="G19" s="22"/>
      <c r="H19" s="22"/>
      <c r="I19" s="22"/>
      <c r="J19" s="22"/>
    </row>
    <row r="20" customFormat="false" ht="33.75" hidden="false" customHeight="true" outlineLevel="0" collapsed="false">
      <c r="A20" s="4" t="s">
        <v>398</v>
      </c>
      <c r="B20" s="4"/>
      <c r="C20" s="4"/>
      <c r="D20" s="22" t="s">
        <v>399</v>
      </c>
      <c r="E20" s="22"/>
      <c r="F20" s="22"/>
      <c r="G20" s="22"/>
      <c r="H20" s="22"/>
      <c r="I20" s="22"/>
      <c r="J20" s="22"/>
    </row>
    <row r="21" customFormat="false" ht="33.75" hidden="false" customHeight="true" outlineLevel="0" collapsed="false">
      <c r="A21" s="4" t="s">
        <v>400</v>
      </c>
      <c r="B21" s="4"/>
      <c r="C21" s="4"/>
      <c r="D21" s="22" t="s">
        <v>401</v>
      </c>
      <c r="E21" s="22"/>
      <c r="F21" s="22"/>
      <c r="G21" s="22"/>
      <c r="H21" s="22"/>
      <c r="I21" s="22"/>
      <c r="J21" s="22"/>
    </row>
    <row r="22" customFormat="false" ht="33.75" hidden="false" customHeight="true" outlineLevel="0" collapsed="false">
      <c r="A22" s="4" t="s">
        <v>402</v>
      </c>
      <c r="B22" s="4"/>
      <c r="C22" s="4"/>
      <c r="D22" s="22" t="s">
        <v>403</v>
      </c>
      <c r="E22" s="22"/>
      <c r="F22" s="22"/>
      <c r="G22" s="22"/>
      <c r="H22" s="22"/>
      <c r="I22" s="22"/>
      <c r="J22" s="22"/>
    </row>
    <row r="23" customFormat="false" ht="30" hidden="false" customHeight="true" outlineLevel="0" collapsed="false">
      <c r="A23" s="4" t="s">
        <v>404</v>
      </c>
      <c r="B23" s="4"/>
      <c r="C23" s="4"/>
      <c r="D23" s="22"/>
      <c r="E23" s="22"/>
      <c r="F23" s="22"/>
      <c r="G23" s="22"/>
      <c r="H23" s="22"/>
      <c r="I23" s="22"/>
      <c r="J23" s="22"/>
    </row>
    <row r="24" customFormat="false" ht="9.75" hidden="false" customHeight="true" outlineLevel="0" collapsed="false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customFormat="false" ht="21.75" hidden="false" customHeight="true" outlineLevel="0" collapsed="false">
      <c r="A25" s="4" t="s">
        <v>397</v>
      </c>
      <c r="B25" s="4"/>
      <c r="C25" s="22"/>
      <c r="D25" s="22"/>
      <c r="E25" s="22"/>
      <c r="F25" s="22"/>
      <c r="G25" s="22"/>
      <c r="H25" s="22"/>
      <c r="I25" s="22"/>
      <c r="J25" s="22"/>
    </row>
    <row r="26" customFormat="false" ht="33.75" hidden="false" customHeight="true" outlineLevel="0" collapsed="false">
      <c r="A26" s="4" t="s">
        <v>398</v>
      </c>
      <c r="B26" s="4"/>
      <c r="C26" s="4"/>
      <c r="D26" s="22" t="s">
        <v>399</v>
      </c>
      <c r="E26" s="22"/>
      <c r="F26" s="22"/>
      <c r="G26" s="22"/>
      <c r="H26" s="22"/>
      <c r="I26" s="22"/>
      <c r="J26" s="22"/>
    </row>
    <row r="27" customFormat="false" ht="33.75" hidden="false" customHeight="true" outlineLevel="0" collapsed="false">
      <c r="A27" s="4" t="s">
        <v>400</v>
      </c>
      <c r="B27" s="4"/>
      <c r="C27" s="4"/>
      <c r="D27" s="22" t="s">
        <v>401</v>
      </c>
      <c r="E27" s="22"/>
      <c r="F27" s="22"/>
      <c r="G27" s="22"/>
      <c r="H27" s="22"/>
      <c r="I27" s="22"/>
      <c r="J27" s="22"/>
    </row>
    <row r="28" customFormat="false" ht="33.75" hidden="false" customHeight="true" outlineLevel="0" collapsed="false">
      <c r="A28" s="4" t="s">
        <v>402</v>
      </c>
      <c r="B28" s="4"/>
      <c r="C28" s="4"/>
      <c r="D28" s="22" t="s">
        <v>403</v>
      </c>
      <c r="E28" s="22"/>
      <c r="F28" s="22"/>
      <c r="G28" s="22"/>
      <c r="H28" s="22"/>
      <c r="I28" s="22"/>
      <c r="J28" s="22"/>
    </row>
    <row r="29" customFormat="false" ht="30" hidden="false" customHeight="true" outlineLevel="0" collapsed="false">
      <c r="A29" s="4" t="s">
        <v>404</v>
      </c>
      <c r="B29" s="4"/>
      <c r="C29" s="4"/>
      <c r="D29" s="22"/>
      <c r="E29" s="22"/>
      <c r="F29" s="22"/>
      <c r="G29" s="22"/>
      <c r="H29" s="22"/>
      <c r="I29" s="22"/>
      <c r="J29" s="22"/>
    </row>
    <row r="30" customFormat="false" ht="9.75" hidden="false" customHeight="true" outlineLevel="0" collapsed="false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customFormat="false" ht="24" hidden="false" customHeight="true" outlineLevel="0" collapsed="false">
      <c r="A31" s="14" t="s">
        <v>405</v>
      </c>
      <c r="B31" s="14"/>
      <c r="C31" s="14"/>
      <c r="D31" s="14"/>
      <c r="E31" s="14"/>
      <c r="F31" s="14"/>
      <c r="G31" s="14"/>
      <c r="H31" s="14"/>
      <c r="I31" s="14"/>
      <c r="J31" s="14"/>
    </row>
    <row r="32" customFormat="false" ht="24" hidden="false" customHeight="true" outlineLevel="0" collapsed="false">
      <c r="A32" s="4" t="s">
        <v>406</v>
      </c>
      <c r="B32" s="4"/>
      <c r="C32" s="4"/>
      <c r="D32" s="4"/>
      <c r="E32" s="4"/>
      <c r="F32" s="4"/>
      <c r="G32" s="4"/>
      <c r="H32" s="4"/>
      <c r="I32" s="22"/>
      <c r="J32" s="22"/>
    </row>
    <row r="33" customFormat="false" ht="24" hidden="false" customHeight="true" outlineLevel="0" collapsed="false">
      <c r="A33" s="4" t="s">
        <v>407</v>
      </c>
      <c r="B33" s="4"/>
      <c r="C33" s="4"/>
      <c r="D33" s="4"/>
      <c r="E33" s="4"/>
      <c r="F33" s="4"/>
      <c r="G33" s="4"/>
      <c r="H33" s="4"/>
      <c r="I33" s="22"/>
      <c r="J33" s="22"/>
    </row>
    <row r="34" customFormat="false" ht="24" hidden="false" customHeight="true" outlineLevel="0" collapsed="false">
      <c r="A34" s="4" t="s">
        <v>408</v>
      </c>
      <c r="B34" s="4"/>
      <c r="C34" s="4"/>
      <c r="D34" s="4"/>
      <c r="E34" s="4"/>
      <c r="F34" s="4"/>
      <c r="G34" s="4"/>
      <c r="H34" s="4"/>
      <c r="I34" s="22"/>
      <c r="J34" s="22"/>
    </row>
    <row r="35" customFormat="false" ht="24" hidden="false" customHeight="true" outlineLevel="0" collapsed="false">
      <c r="A35" s="4" t="s">
        <v>409</v>
      </c>
      <c r="B35" s="4"/>
      <c r="C35" s="4"/>
      <c r="D35" s="4"/>
      <c r="E35" s="4"/>
      <c r="F35" s="4"/>
      <c r="G35" s="4"/>
      <c r="H35" s="4"/>
      <c r="I35" s="22"/>
      <c r="J35" s="22"/>
    </row>
    <row r="36" customFormat="false" ht="30" hidden="false" customHeight="true" outlineLevel="0" collapsed="false">
      <c r="A36" s="15" t="s">
        <v>410</v>
      </c>
      <c r="B36" s="15"/>
      <c r="C36" s="15"/>
      <c r="D36" s="15"/>
      <c r="E36" s="15"/>
      <c r="F36" s="15"/>
      <c r="G36" s="15"/>
      <c r="H36" s="15"/>
      <c r="I36" s="15"/>
      <c r="J36" s="15"/>
    </row>
  </sheetData>
  <mergeCells count="62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C8"/>
    <mergeCell ref="D8:J8"/>
    <mergeCell ref="A9:C9"/>
    <mergeCell ref="D9:J9"/>
    <mergeCell ref="A10:C10"/>
    <mergeCell ref="D10:J10"/>
    <mergeCell ref="A11:C11"/>
    <mergeCell ref="D11:J11"/>
    <mergeCell ref="A12:J12"/>
    <mergeCell ref="A13:B13"/>
    <mergeCell ref="C13:J13"/>
    <mergeCell ref="A14:C14"/>
    <mergeCell ref="D14:J14"/>
    <mergeCell ref="A15:C15"/>
    <mergeCell ref="D15:J15"/>
    <mergeCell ref="A16:C16"/>
    <mergeCell ref="D16:J16"/>
    <mergeCell ref="A17:C17"/>
    <mergeCell ref="D17:J17"/>
    <mergeCell ref="A18:J18"/>
    <mergeCell ref="A19:B19"/>
    <mergeCell ref="C19:J19"/>
    <mergeCell ref="A20:C20"/>
    <mergeCell ref="D20:J20"/>
    <mergeCell ref="A21:C21"/>
    <mergeCell ref="D21:J21"/>
    <mergeCell ref="A22:C22"/>
    <mergeCell ref="D22:J22"/>
    <mergeCell ref="A23:C23"/>
    <mergeCell ref="D23:J23"/>
    <mergeCell ref="A24:J24"/>
    <mergeCell ref="A25:B25"/>
    <mergeCell ref="C25:J25"/>
    <mergeCell ref="A26:C26"/>
    <mergeCell ref="D26:J26"/>
    <mergeCell ref="A27:C27"/>
    <mergeCell ref="D27:J27"/>
    <mergeCell ref="A28:C28"/>
    <mergeCell ref="D28:J28"/>
    <mergeCell ref="A29:C29"/>
    <mergeCell ref="D29:J29"/>
    <mergeCell ref="A30:J30"/>
    <mergeCell ref="A31:J31"/>
    <mergeCell ref="A32:H32"/>
    <mergeCell ref="I32:J32"/>
    <mergeCell ref="A33:H33"/>
    <mergeCell ref="I33:J33"/>
    <mergeCell ref="A34:H34"/>
    <mergeCell ref="I34:J34"/>
    <mergeCell ref="A35:H35"/>
    <mergeCell ref="I35:J35"/>
    <mergeCell ref="A36:J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411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412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413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414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415</v>
      </c>
      <c r="B6" s="4"/>
      <c r="C6" s="22"/>
      <c r="D6" s="22"/>
      <c r="E6" s="22"/>
      <c r="F6" s="22"/>
      <c r="G6" s="22"/>
      <c r="H6" s="22"/>
      <c r="I6" s="22"/>
      <c r="J6" s="22"/>
    </row>
    <row r="7" customFormat="false" ht="30" hidden="false" customHeight="true" outlineLevel="0" collapsed="false">
      <c r="A7" s="4" t="s">
        <v>416</v>
      </c>
      <c r="B7" s="4"/>
      <c r="C7" s="4"/>
      <c r="D7" s="22" t="s">
        <v>417</v>
      </c>
      <c r="E7" s="22"/>
      <c r="F7" s="22"/>
      <c r="G7" s="22"/>
      <c r="H7" s="22"/>
      <c r="I7" s="22"/>
      <c r="J7" s="22"/>
    </row>
    <row r="9" customFormat="false" ht="24" hidden="false" customHeight="true" outlineLevel="0" collapsed="false">
      <c r="A9" s="3" t="s">
        <v>418</v>
      </c>
      <c r="B9" s="3"/>
      <c r="C9" s="3"/>
      <c r="D9" s="3"/>
      <c r="E9" s="3"/>
      <c r="F9" s="3"/>
      <c r="G9" s="3"/>
      <c r="H9" s="3"/>
      <c r="I9" s="3"/>
      <c r="J9" s="3"/>
    </row>
    <row r="10" customFormat="false" ht="21.75" hidden="false" customHeight="true" outlineLevel="0" collapsed="false">
      <c r="A10" s="12" t="s">
        <v>419</v>
      </c>
      <c r="B10" s="12"/>
      <c r="C10" s="12"/>
      <c r="D10" s="12" t="s">
        <v>420</v>
      </c>
      <c r="E10" s="12" t="s">
        <v>419</v>
      </c>
      <c r="F10" s="12" t="s">
        <v>421</v>
      </c>
      <c r="G10" s="12"/>
      <c r="H10" s="12"/>
      <c r="I10" s="12" t="s">
        <v>96</v>
      </c>
      <c r="J10" s="12"/>
    </row>
    <row r="11" customFormat="false" ht="30" hidden="false" customHeight="true" outlineLevel="0" collapsed="false">
      <c r="A11" s="27" t="s">
        <v>422</v>
      </c>
      <c r="B11" s="27"/>
      <c r="C11" s="27"/>
      <c r="D11" s="38" t="n">
        <v>12</v>
      </c>
      <c r="E11" s="38" t="n">
        <v>30</v>
      </c>
      <c r="F11" s="22" t="s">
        <v>423</v>
      </c>
      <c r="G11" s="22"/>
      <c r="H11" s="22"/>
      <c r="I11" s="43"/>
      <c r="J11" s="43"/>
    </row>
    <row r="12" customFormat="false" ht="30" hidden="false" customHeight="true" outlineLevel="0" collapsed="false">
      <c r="A12" s="29"/>
      <c r="B12" s="29"/>
      <c r="C12" s="29"/>
      <c r="D12" s="38"/>
      <c r="E12" s="38"/>
      <c r="F12" s="5"/>
      <c r="G12" s="5"/>
      <c r="H12" s="5"/>
      <c r="I12" s="43"/>
      <c r="J12" s="43"/>
    </row>
    <row r="13" customFormat="false" ht="30" hidden="false" customHeight="true" outlineLevel="0" collapsed="false">
      <c r="A13" s="29"/>
      <c r="B13" s="29"/>
      <c r="C13" s="29"/>
      <c r="D13" s="38"/>
      <c r="E13" s="38"/>
      <c r="F13" s="5"/>
      <c r="G13" s="5"/>
      <c r="H13" s="5"/>
      <c r="I13" s="43"/>
      <c r="J13" s="43"/>
    </row>
    <row r="15" customFormat="false" ht="24" hidden="false" customHeight="true" outlineLevel="0" collapsed="false">
      <c r="A15" s="3" t="s">
        <v>424</v>
      </c>
      <c r="B15" s="3"/>
      <c r="C15" s="3"/>
      <c r="D15" s="3"/>
      <c r="E15" s="3"/>
      <c r="F15" s="3"/>
      <c r="G15" s="3"/>
      <c r="H15" s="3"/>
      <c r="I15" s="3"/>
      <c r="J15" s="3"/>
    </row>
    <row r="16" customFormat="false" ht="27.75" hidden="false" customHeight="true" outlineLevel="0" collapsed="false">
      <c r="A16" s="4" t="s">
        <v>348</v>
      </c>
      <c r="B16" s="4"/>
      <c r="C16" s="4"/>
      <c r="D16" s="22" t="s">
        <v>425</v>
      </c>
      <c r="E16" s="22"/>
      <c r="F16" s="22"/>
      <c r="G16" s="22"/>
      <c r="H16" s="22"/>
      <c r="I16" s="22"/>
      <c r="J16" s="22"/>
    </row>
    <row r="17" customFormat="false" ht="25.5" hidden="false" customHeight="true" outlineLevel="0" collapsed="false">
      <c r="A17" s="4" t="s">
        <v>426</v>
      </c>
      <c r="B17" s="4"/>
      <c r="C17" s="4"/>
      <c r="D17" s="22"/>
      <c r="E17" s="22"/>
      <c r="F17" s="22"/>
      <c r="G17" s="22"/>
      <c r="H17" s="22"/>
      <c r="I17" s="22"/>
      <c r="J17" s="22"/>
    </row>
    <row r="19" customFormat="false" ht="24" hidden="false" customHeight="true" outlineLevel="0" collapsed="false">
      <c r="A19" s="14" t="s">
        <v>427</v>
      </c>
      <c r="B19" s="14"/>
      <c r="C19" s="14"/>
      <c r="D19" s="14"/>
      <c r="E19" s="14"/>
      <c r="F19" s="14"/>
      <c r="G19" s="14"/>
      <c r="H19" s="14"/>
      <c r="I19" s="14"/>
      <c r="J19" s="14"/>
    </row>
    <row r="20" customFormat="false" ht="24" hidden="false" customHeight="true" outlineLevel="0" collapsed="false">
      <c r="A20" s="4" t="s">
        <v>428</v>
      </c>
      <c r="B20" s="4"/>
      <c r="C20" s="4"/>
      <c r="D20" s="4"/>
      <c r="E20" s="4"/>
      <c r="F20" s="4"/>
      <c r="G20" s="4"/>
      <c r="H20" s="4"/>
      <c r="I20" s="22"/>
      <c r="J20" s="22"/>
    </row>
    <row r="21" customFormat="false" ht="24" hidden="false" customHeight="true" outlineLevel="0" collapsed="false">
      <c r="A21" s="4" t="s">
        <v>429</v>
      </c>
      <c r="B21" s="4"/>
      <c r="C21" s="4"/>
      <c r="D21" s="4"/>
      <c r="E21" s="4"/>
      <c r="F21" s="4"/>
      <c r="G21" s="4"/>
      <c r="H21" s="4"/>
      <c r="I21" s="22"/>
      <c r="J21" s="22"/>
    </row>
    <row r="22" customFormat="false" ht="24" hidden="false" customHeight="true" outlineLevel="0" collapsed="false">
      <c r="A22" s="4" t="s">
        <v>430</v>
      </c>
      <c r="B22" s="4"/>
      <c r="C22" s="4"/>
      <c r="D22" s="4"/>
      <c r="E22" s="4"/>
      <c r="F22" s="4"/>
      <c r="G22" s="4"/>
      <c r="H22" s="4"/>
      <c r="I22" s="22"/>
      <c r="J22" s="22"/>
    </row>
    <row r="23" customFormat="false" ht="24" hidden="false" customHeight="true" outlineLevel="0" collapsed="false">
      <c r="A23" s="4" t="s">
        <v>431</v>
      </c>
      <c r="B23" s="4"/>
      <c r="C23" s="4"/>
      <c r="D23" s="4"/>
      <c r="E23" s="4"/>
      <c r="F23" s="4"/>
      <c r="G23" s="4"/>
      <c r="H23" s="4"/>
      <c r="I23" s="22"/>
      <c r="J23" s="22"/>
    </row>
    <row r="24" customFormat="false" ht="30" hidden="false" customHeight="true" outlineLevel="0" collapsed="false">
      <c r="A24" s="15" t="s">
        <v>432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39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7:C7"/>
    <mergeCell ref="D7:J7"/>
    <mergeCell ref="A9:J9"/>
    <mergeCell ref="A10:C10"/>
    <mergeCell ref="F10:H10"/>
    <mergeCell ref="I10:J10"/>
    <mergeCell ref="A11:C11"/>
    <mergeCell ref="F11:H11"/>
    <mergeCell ref="I11:J11"/>
    <mergeCell ref="A12:C12"/>
    <mergeCell ref="F12:H12"/>
    <mergeCell ref="I12:J12"/>
    <mergeCell ref="A13:C13"/>
    <mergeCell ref="F13:H13"/>
    <mergeCell ref="I13:J13"/>
    <mergeCell ref="A15:J15"/>
    <mergeCell ref="A16:C16"/>
    <mergeCell ref="D16:J16"/>
    <mergeCell ref="A17:C17"/>
    <mergeCell ref="D17:J17"/>
    <mergeCell ref="A19:J19"/>
    <mergeCell ref="A20:H20"/>
    <mergeCell ref="I20:J20"/>
    <mergeCell ref="A21:H21"/>
    <mergeCell ref="I21:J21"/>
    <mergeCell ref="A22:H22"/>
    <mergeCell ref="I22:J22"/>
    <mergeCell ref="A23:H23"/>
    <mergeCell ref="I23:J23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433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434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435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436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437</v>
      </c>
      <c r="B6" s="4"/>
      <c r="C6" s="22"/>
      <c r="D6" s="22"/>
      <c r="E6" s="22"/>
      <c r="F6" s="22"/>
      <c r="G6" s="22"/>
      <c r="H6" s="22"/>
      <c r="I6" s="22"/>
      <c r="J6" s="22"/>
    </row>
    <row r="8" customFormat="false" ht="24" hidden="false" customHeight="true" outlineLevel="0" collapsed="false">
      <c r="A8" s="3" t="s">
        <v>438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419</v>
      </c>
      <c r="B9" s="12"/>
      <c r="C9" s="12"/>
      <c r="D9" s="12"/>
      <c r="E9" s="12" t="s">
        <v>439</v>
      </c>
      <c r="F9" s="12" t="s">
        <v>440</v>
      </c>
      <c r="G9" s="12" t="s">
        <v>441</v>
      </c>
      <c r="H9" s="12"/>
      <c r="I9" s="12" t="s">
        <v>442</v>
      </c>
      <c r="J9" s="12"/>
    </row>
    <row r="10" customFormat="false" ht="27.75" hidden="false" customHeight="true" outlineLevel="0" collapsed="false">
      <c r="A10" s="29"/>
      <c r="B10" s="29"/>
      <c r="C10" s="29"/>
      <c r="D10" s="29"/>
      <c r="E10" s="38" t="n">
        <v>30</v>
      </c>
      <c r="F10" s="38" t="n">
        <v>26</v>
      </c>
      <c r="G10" s="46" t="n">
        <f aca="false">IF(OR(E10="",E10=0,F10=""),"",F10/E10)</f>
        <v>0.866666666666667</v>
      </c>
      <c r="H10" s="46"/>
      <c r="I10" s="34"/>
      <c r="J10" s="34"/>
    </row>
    <row r="11" customFormat="false" ht="27.75" hidden="false" customHeight="true" outlineLevel="0" collapsed="false">
      <c r="A11" s="29"/>
      <c r="B11" s="29"/>
      <c r="C11" s="29"/>
      <c r="D11" s="29"/>
      <c r="E11" s="38"/>
      <c r="F11" s="38"/>
      <c r="G11" s="46" t="str">
        <f aca="false">IF(OR(E11="",E11=0,F11=""),"",F11/E11)</f>
        <v/>
      </c>
      <c r="H11" s="46"/>
      <c r="I11" s="34"/>
      <c r="J11" s="34"/>
    </row>
    <row r="12" customFormat="false" ht="27.75" hidden="false" customHeight="true" outlineLevel="0" collapsed="false">
      <c r="A12" s="29"/>
      <c r="B12" s="29"/>
      <c r="C12" s="29"/>
      <c r="D12" s="29"/>
      <c r="E12" s="38"/>
      <c r="F12" s="38"/>
      <c r="G12" s="46" t="str">
        <f aca="false">IF(OR(E12="",E12=0,F12=""),"",F12/E12)</f>
        <v/>
      </c>
      <c r="H12" s="46"/>
      <c r="I12" s="34"/>
      <c r="J12" s="34"/>
    </row>
    <row r="13" customFormat="false" ht="25.5" hidden="false" customHeight="true" outlineLevel="0" collapsed="false">
      <c r="A13" s="25" t="s">
        <v>443</v>
      </c>
      <c r="B13" s="25"/>
      <c r="C13" s="25"/>
      <c r="D13" s="25"/>
      <c r="E13" s="26" t="n">
        <f aca="false">IF(COUNT(G10:G12)=0,"",AVERAGE(G10:G12))</f>
        <v>0.866666666666667</v>
      </c>
      <c r="F13" s="26"/>
      <c r="G13" s="19"/>
      <c r="H13" s="19"/>
      <c r="I13" s="19"/>
      <c r="J13" s="19"/>
    </row>
    <row r="15" customFormat="false" ht="24" hidden="false" customHeight="true" outlineLevel="0" collapsed="false">
      <c r="A15" s="3" t="s">
        <v>444</v>
      </c>
      <c r="B15" s="3"/>
      <c r="C15" s="3"/>
      <c r="D15" s="3"/>
      <c r="E15" s="3"/>
      <c r="F15" s="3"/>
      <c r="G15" s="3"/>
      <c r="H15" s="3"/>
      <c r="I15" s="3"/>
      <c r="J15" s="3"/>
    </row>
    <row r="16" customFormat="false" ht="21.75" hidden="false" customHeight="true" outlineLevel="0" collapsed="false">
      <c r="A16" s="12" t="s">
        <v>312</v>
      </c>
      <c r="B16" s="12"/>
      <c r="C16" s="12"/>
      <c r="D16" s="12" t="s">
        <v>211</v>
      </c>
      <c r="E16" s="12"/>
      <c r="F16" s="12"/>
      <c r="G16" s="12"/>
      <c r="H16" s="12" t="s">
        <v>445</v>
      </c>
      <c r="I16" s="12" t="s">
        <v>446</v>
      </c>
      <c r="J16" s="12"/>
    </row>
    <row r="17" customFormat="false" ht="27.75" hidden="false" customHeight="true" outlineLevel="0" collapsed="false">
      <c r="A17" s="4" t="s">
        <v>447</v>
      </c>
      <c r="B17" s="4"/>
      <c r="C17" s="4"/>
      <c r="D17" s="30" t="s">
        <v>448</v>
      </c>
      <c r="E17" s="30"/>
      <c r="F17" s="30"/>
      <c r="G17" s="30"/>
      <c r="H17" s="24" t="n">
        <v>4</v>
      </c>
      <c r="I17" s="34"/>
      <c r="J17" s="34"/>
    </row>
    <row r="18" customFormat="false" ht="27.75" hidden="false" customHeight="true" outlineLevel="0" collapsed="false">
      <c r="A18" s="4" t="s">
        <v>220</v>
      </c>
      <c r="B18" s="4"/>
      <c r="C18" s="4"/>
      <c r="D18" s="30" t="s">
        <v>449</v>
      </c>
      <c r="E18" s="30"/>
      <c r="F18" s="30"/>
      <c r="G18" s="30"/>
      <c r="H18" s="24" t="n">
        <v>4</v>
      </c>
      <c r="I18" s="34"/>
      <c r="J18" s="34"/>
    </row>
    <row r="19" customFormat="false" ht="27.75" hidden="false" customHeight="true" outlineLevel="0" collapsed="false">
      <c r="A19" s="4" t="s">
        <v>218</v>
      </c>
      <c r="B19" s="4"/>
      <c r="C19" s="4"/>
      <c r="D19" s="30" t="s">
        <v>450</v>
      </c>
      <c r="E19" s="30"/>
      <c r="F19" s="30"/>
      <c r="G19" s="30"/>
      <c r="H19" s="24" t="n">
        <v>3</v>
      </c>
      <c r="I19" s="34"/>
      <c r="J19" s="34"/>
    </row>
    <row r="20" customFormat="false" ht="27.75" hidden="false" customHeight="true" outlineLevel="0" collapsed="false">
      <c r="A20" s="4" t="s">
        <v>451</v>
      </c>
      <c r="B20" s="4"/>
      <c r="C20" s="4"/>
      <c r="D20" s="30" t="s">
        <v>452</v>
      </c>
      <c r="E20" s="30"/>
      <c r="F20" s="30"/>
      <c r="G20" s="30"/>
      <c r="H20" s="24" t="n">
        <v>4</v>
      </c>
      <c r="I20" s="34"/>
      <c r="J20" s="34"/>
    </row>
    <row r="21" customFormat="false" ht="25.5" hidden="false" customHeight="true" outlineLevel="0" collapsed="false">
      <c r="A21" s="25" t="s">
        <v>453</v>
      </c>
      <c r="B21" s="25"/>
      <c r="C21" s="25"/>
      <c r="D21" s="25"/>
      <c r="E21" s="47" t="n">
        <f aca="false">IF(COUNT(H17:H20)=0,"",AVERAGE(H17:H20))</f>
        <v>3.75</v>
      </c>
      <c r="F21" s="47"/>
      <c r="G21" s="36" t="s">
        <v>454</v>
      </c>
      <c r="H21" s="36"/>
      <c r="I21" s="36"/>
      <c r="J21" s="36"/>
    </row>
    <row r="23" customFormat="false" ht="24" hidden="false" customHeight="true" outlineLevel="0" collapsed="false">
      <c r="A23" s="14" t="s">
        <v>455</v>
      </c>
      <c r="B23" s="14"/>
      <c r="C23" s="14"/>
      <c r="D23" s="14"/>
      <c r="E23" s="14"/>
      <c r="F23" s="14"/>
      <c r="G23" s="14"/>
      <c r="H23" s="14"/>
      <c r="I23" s="14"/>
      <c r="J23" s="14"/>
    </row>
    <row r="24" customFormat="false" ht="25.5" hidden="false" customHeight="true" outlineLevel="0" collapsed="false">
      <c r="A24" s="25" t="s">
        <v>456</v>
      </c>
      <c r="B24" s="25"/>
      <c r="C24" s="25"/>
      <c r="D24" s="25"/>
      <c r="E24" s="32" t="str">
        <f aca="false">IF(OR(E13="",E21=""),"",IF(AND(E13&gt;=1,E21&gt;=4),"A  기대를 넘었습니다",IF(AND(E13&gt;=0.8,E21&gt;=3),"B  기대만큼 했습니다",IF(E13&gt;=0.6,"C  일부 못 미쳤습니다","D  다시 이야기가 필요합니다"))))</f>
        <v>B  기대만큼 했습니다</v>
      </c>
      <c r="F24" s="32"/>
      <c r="G24" s="19" t="s">
        <v>457</v>
      </c>
      <c r="H24" s="19"/>
      <c r="I24" s="19"/>
      <c r="J24" s="19"/>
    </row>
    <row r="25" customFormat="false" ht="31.5" hidden="false" customHeight="true" outlineLevel="0" collapsed="false">
      <c r="A25" s="4" t="s">
        <v>458</v>
      </c>
      <c r="B25" s="4"/>
      <c r="C25" s="4"/>
      <c r="D25" s="22" t="s">
        <v>459</v>
      </c>
      <c r="E25" s="22"/>
      <c r="F25" s="22"/>
      <c r="G25" s="22"/>
      <c r="H25" s="22"/>
      <c r="I25" s="22"/>
      <c r="J25" s="22"/>
    </row>
    <row r="26" customFormat="false" ht="31.5" hidden="false" customHeight="true" outlineLevel="0" collapsed="false">
      <c r="A26" s="4" t="s">
        <v>460</v>
      </c>
      <c r="B26" s="4"/>
      <c r="C26" s="4"/>
      <c r="D26" s="22" t="s">
        <v>461</v>
      </c>
      <c r="E26" s="22"/>
      <c r="F26" s="22"/>
      <c r="G26" s="22"/>
      <c r="H26" s="22"/>
      <c r="I26" s="22"/>
      <c r="J26" s="22"/>
    </row>
    <row r="27" customFormat="false" ht="31.5" hidden="false" customHeight="true" outlineLevel="0" collapsed="false">
      <c r="A27" s="4" t="s">
        <v>462</v>
      </c>
      <c r="B27" s="4"/>
      <c r="C27" s="4"/>
      <c r="D27" s="22" t="s">
        <v>463</v>
      </c>
      <c r="E27" s="22"/>
      <c r="F27" s="22"/>
      <c r="G27" s="22"/>
      <c r="H27" s="22"/>
      <c r="I27" s="22"/>
      <c r="J27" s="22"/>
    </row>
    <row r="28" customFormat="false" ht="30" hidden="false" customHeight="true" outlineLevel="0" collapsed="false">
      <c r="A28" s="15" t="s">
        <v>464</v>
      </c>
      <c r="B28" s="15"/>
      <c r="C28" s="15"/>
      <c r="D28" s="15"/>
      <c r="E28" s="15"/>
      <c r="F28" s="15"/>
      <c r="G28" s="15"/>
      <c r="H28" s="15"/>
      <c r="I28" s="15"/>
      <c r="J28" s="15"/>
    </row>
  </sheetData>
  <mergeCells count="55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D9"/>
    <mergeCell ref="G9:H9"/>
    <mergeCell ref="I9:J9"/>
    <mergeCell ref="A10:D10"/>
    <mergeCell ref="G10:H10"/>
    <mergeCell ref="I10:J10"/>
    <mergeCell ref="A11:D11"/>
    <mergeCell ref="G11:H11"/>
    <mergeCell ref="I11:J11"/>
    <mergeCell ref="A12:D12"/>
    <mergeCell ref="G12:H12"/>
    <mergeCell ref="I12:J12"/>
    <mergeCell ref="A13:D13"/>
    <mergeCell ref="E13:F13"/>
    <mergeCell ref="G13:J13"/>
    <mergeCell ref="A15:J15"/>
    <mergeCell ref="A16:C16"/>
    <mergeCell ref="D16:G16"/>
    <mergeCell ref="I16:J16"/>
    <mergeCell ref="A17:C17"/>
    <mergeCell ref="D17:G17"/>
    <mergeCell ref="I17:J17"/>
    <mergeCell ref="A18:C18"/>
    <mergeCell ref="D18:G18"/>
    <mergeCell ref="I18:J18"/>
    <mergeCell ref="A19:C19"/>
    <mergeCell ref="D19:G19"/>
    <mergeCell ref="I19:J19"/>
    <mergeCell ref="A20:C20"/>
    <mergeCell ref="D20:G20"/>
    <mergeCell ref="I20:J20"/>
    <mergeCell ref="A21:D21"/>
    <mergeCell ref="E21:F21"/>
    <mergeCell ref="G21:J21"/>
    <mergeCell ref="A23:J23"/>
    <mergeCell ref="A24:D24"/>
    <mergeCell ref="E24:F24"/>
    <mergeCell ref="G24:J24"/>
    <mergeCell ref="A25:C25"/>
    <mergeCell ref="D25:J25"/>
    <mergeCell ref="A26:C26"/>
    <mergeCell ref="D26:J26"/>
    <mergeCell ref="A27:C27"/>
    <mergeCell ref="D27:J27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465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466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467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468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469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456</v>
      </c>
      <c r="B7" s="12" t="s">
        <v>470</v>
      </c>
      <c r="C7" s="12"/>
      <c r="D7" s="12" t="s">
        <v>471</v>
      </c>
      <c r="E7" s="12"/>
      <c r="F7" s="12" t="s">
        <v>472</v>
      </c>
      <c r="G7" s="12"/>
      <c r="H7" s="12"/>
      <c r="I7" s="12"/>
      <c r="J7" s="12"/>
    </row>
    <row r="8" customFormat="false" ht="27.75" hidden="false" customHeight="true" outlineLevel="0" collapsed="false">
      <c r="A8" s="48" t="s">
        <v>473</v>
      </c>
      <c r="B8" s="49" t="n">
        <v>0.1</v>
      </c>
      <c r="C8" s="49"/>
      <c r="D8" s="50" t="n">
        <v>1.5</v>
      </c>
      <c r="E8" s="50"/>
      <c r="F8" s="30" t="s">
        <v>474</v>
      </c>
      <c r="G8" s="30"/>
      <c r="H8" s="30"/>
      <c r="I8" s="30"/>
      <c r="J8" s="30"/>
    </row>
    <row r="9" customFormat="false" ht="27.75" hidden="false" customHeight="true" outlineLevel="0" collapsed="false">
      <c r="A9" s="48" t="s">
        <v>475</v>
      </c>
      <c r="B9" s="49" t="n">
        <v>0.06</v>
      </c>
      <c r="C9" s="49"/>
      <c r="D9" s="50" t="n">
        <v>1</v>
      </c>
      <c r="E9" s="50"/>
      <c r="F9" s="30" t="s">
        <v>476</v>
      </c>
      <c r="G9" s="30"/>
      <c r="H9" s="30"/>
      <c r="I9" s="30"/>
      <c r="J9" s="30"/>
    </row>
    <row r="10" customFormat="false" ht="27.75" hidden="false" customHeight="true" outlineLevel="0" collapsed="false">
      <c r="A10" s="48" t="s">
        <v>477</v>
      </c>
      <c r="B10" s="49" t="n">
        <v>0.03</v>
      </c>
      <c r="C10" s="49"/>
      <c r="D10" s="50" t="n">
        <v>0.5</v>
      </c>
      <c r="E10" s="50"/>
      <c r="F10" s="30" t="s">
        <v>478</v>
      </c>
      <c r="G10" s="30"/>
      <c r="H10" s="30"/>
      <c r="I10" s="30"/>
      <c r="J10" s="30"/>
    </row>
    <row r="11" customFormat="false" ht="27.75" hidden="false" customHeight="true" outlineLevel="0" collapsed="false">
      <c r="A11" s="48" t="s">
        <v>479</v>
      </c>
      <c r="B11" s="49" t="n">
        <v>0</v>
      </c>
      <c r="C11" s="49"/>
      <c r="D11" s="50" t="n">
        <v>0</v>
      </c>
      <c r="E11" s="50"/>
      <c r="F11" s="51" t="s">
        <v>480</v>
      </c>
      <c r="G11" s="51"/>
      <c r="H11" s="51"/>
      <c r="I11" s="51"/>
      <c r="J11" s="51"/>
    </row>
    <row r="13" customFormat="false" ht="24" hidden="false" customHeight="true" outlineLevel="0" collapsed="false">
      <c r="A13" s="3" t="s">
        <v>481</v>
      </c>
      <c r="B13" s="3"/>
      <c r="C13" s="3"/>
      <c r="D13" s="3"/>
      <c r="E13" s="3"/>
      <c r="F13" s="3"/>
      <c r="G13" s="3"/>
      <c r="H13" s="3"/>
      <c r="I13" s="3"/>
      <c r="J13" s="3"/>
    </row>
    <row r="14" customFormat="false" ht="21.75" hidden="false" customHeight="true" outlineLevel="0" collapsed="false">
      <c r="A14" s="12" t="s">
        <v>482</v>
      </c>
      <c r="B14" s="12"/>
      <c r="C14" s="12" t="s">
        <v>483</v>
      </c>
      <c r="D14" s="12"/>
      <c r="E14" s="12" t="s">
        <v>456</v>
      </c>
      <c r="F14" s="12" t="s">
        <v>484</v>
      </c>
      <c r="G14" s="12" t="s">
        <v>485</v>
      </c>
      <c r="H14" s="12"/>
      <c r="I14" s="12" t="s">
        <v>486</v>
      </c>
      <c r="J14" s="12"/>
    </row>
    <row r="15" customFormat="false" ht="25.5" hidden="false" customHeight="true" outlineLevel="0" collapsed="false">
      <c r="A15" s="29"/>
      <c r="B15" s="29"/>
      <c r="C15" s="38" t="n">
        <v>4800</v>
      </c>
      <c r="D15" s="38"/>
      <c r="E15" s="52" t="s">
        <v>475</v>
      </c>
      <c r="F15" s="53" t="n">
        <f aca="false">IF(E15="","",IFERROR(INDEX($B$8:$B$11,MATCH(E15,$A$8:$A$11,0)),""))</f>
        <v>0.06</v>
      </c>
      <c r="G15" s="39" t="n">
        <f aca="false">IF(OR(C15="",F15=""),"",C15*(1+F15))</f>
        <v>5088</v>
      </c>
      <c r="H15" s="39"/>
      <c r="I15" s="39" t="n">
        <f aca="false">IF(OR(C15="",E15=""),"",C15*0.1*IFERROR(INDEX($D$8:$D$11,MATCH(E15,$A$8:$A$11,0)),0))</f>
        <v>480</v>
      </c>
      <c r="J15" s="39"/>
    </row>
    <row r="16" customFormat="false" ht="25.5" hidden="false" customHeight="true" outlineLevel="0" collapsed="false">
      <c r="A16" s="29"/>
      <c r="B16" s="29"/>
      <c r="C16" s="38"/>
      <c r="D16" s="38"/>
      <c r="E16" s="52"/>
      <c r="F16" s="53" t="str">
        <f aca="false">IF(E16="","",IFERROR(INDEX($B$8:$B$11,MATCH(E16,$A$8:$A$11,0)),""))</f>
        <v/>
      </c>
      <c r="G16" s="39" t="str">
        <f aca="false">IF(OR(C16="",F16=""),"",C16*(1+F16))</f>
        <v/>
      </c>
      <c r="H16" s="39"/>
      <c r="I16" s="39" t="str">
        <f aca="false">IF(OR(C16="",E16=""),"",C16*0.1*IFERROR(INDEX($D$8:$D$11,MATCH(E16,$A$8:$A$11,0)),0))</f>
        <v/>
      </c>
      <c r="J16" s="39"/>
    </row>
    <row r="17" customFormat="false" ht="25.5" hidden="false" customHeight="true" outlineLevel="0" collapsed="false">
      <c r="A17" s="29"/>
      <c r="B17" s="29"/>
      <c r="C17" s="38"/>
      <c r="D17" s="38"/>
      <c r="E17" s="52"/>
      <c r="F17" s="53" t="str">
        <f aca="false">IF(E17="","",IFERROR(INDEX($B$8:$B$11,MATCH(E17,$A$8:$A$11,0)),""))</f>
        <v/>
      </c>
      <c r="G17" s="39" t="str">
        <f aca="false">IF(OR(C17="",F17=""),"",C17*(1+F17))</f>
        <v/>
      </c>
      <c r="H17" s="39"/>
      <c r="I17" s="39" t="str">
        <f aca="false">IF(OR(C17="",E17=""),"",C17*0.1*IFERROR(INDEX($D$8:$D$11,MATCH(E17,$A$8:$A$11,0)),0))</f>
        <v/>
      </c>
      <c r="J17" s="39"/>
    </row>
    <row r="18" customFormat="false" ht="25.5" hidden="false" customHeight="true" outlineLevel="0" collapsed="false">
      <c r="A18" s="29"/>
      <c r="B18" s="29"/>
      <c r="C18" s="38"/>
      <c r="D18" s="38"/>
      <c r="E18" s="52"/>
      <c r="F18" s="53" t="str">
        <f aca="false">IF(E18="","",IFERROR(INDEX($B$8:$B$11,MATCH(E18,$A$8:$A$11,0)),""))</f>
        <v/>
      </c>
      <c r="G18" s="39" t="str">
        <f aca="false">IF(OR(C18="",F18=""),"",C18*(1+F18))</f>
        <v/>
      </c>
      <c r="H18" s="39"/>
      <c r="I18" s="39" t="str">
        <f aca="false">IF(OR(C18="",E18=""),"",C18*0.1*IFERROR(INDEX($D$8:$D$11,MATCH(E18,$A$8:$A$11,0)),0))</f>
        <v/>
      </c>
      <c r="J18" s="39"/>
    </row>
    <row r="19" customFormat="false" ht="25.5" hidden="false" customHeight="true" outlineLevel="0" collapsed="false">
      <c r="A19" s="29"/>
      <c r="B19" s="29"/>
      <c r="C19" s="38"/>
      <c r="D19" s="38"/>
      <c r="E19" s="52"/>
      <c r="F19" s="53" t="str">
        <f aca="false">IF(E19="","",IFERROR(INDEX($B$8:$B$11,MATCH(E19,$A$8:$A$11,0)),""))</f>
        <v/>
      </c>
      <c r="G19" s="39" t="str">
        <f aca="false">IF(OR(C19="",F19=""),"",C19*(1+F19))</f>
        <v/>
      </c>
      <c r="H19" s="39"/>
      <c r="I19" s="39" t="str">
        <f aca="false">IF(OR(C19="",E19=""),"",C19*0.1*IFERROR(INDEX($D$8:$D$11,MATCH(E19,$A$8:$A$11,0)),0))</f>
        <v/>
      </c>
      <c r="J19" s="39"/>
    </row>
    <row r="20" customFormat="false" ht="25.5" hidden="false" customHeight="true" outlineLevel="0" collapsed="false">
      <c r="A20" s="29"/>
      <c r="B20" s="29"/>
      <c r="C20" s="38"/>
      <c r="D20" s="38"/>
      <c r="E20" s="52"/>
      <c r="F20" s="53" t="str">
        <f aca="false">IF(E20="","",IFERROR(INDEX($B$8:$B$11,MATCH(E20,$A$8:$A$11,0)),""))</f>
        <v/>
      </c>
      <c r="G20" s="39" t="str">
        <f aca="false">IF(OR(C20="",F20=""),"",C20*(1+F20))</f>
        <v/>
      </c>
      <c r="H20" s="39"/>
      <c r="I20" s="39" t="str">
        <f aca="false">IF(OR(C20="",E20=""),"",C20*0.1*IFERROR(INDEX($D$8:$D$11,MATCH(E20,$A$8:$A$11,0)),0))</f>
        <v/>
      </c>
      <c r="J20" s="39"/>
    </row>
    <row r="21" customFormat="false" ht="25.5" hidden="false" customHeight="true" outlineLevel="0" collapsed="false">
      <c r="A21" s="25" t="s">
        <v>487</v>
      </c>
      <c r="B21" s="25"/>
      <c r="C21" s="25"/>
      <c r="D21" s="25"/>
      <c r="E21" s="41" t="n">
        <f aca="false">SUM(G15:G20)-SUMIF(G15:G20,"&gt;0",C15:C20)</f>
        <v>288</v>
      </c>
      <c r="F21" s="41"/>
      <c r="G21" s="19" t="s">
        <v>488</v>
      </c>
      <c r="H21" s="19"/>
      <c r="I21" s="19"/>
      <c r="J21" s="19"/>
    </row>
    <row r="22" customFormat="false" ht="25.5" hidden="false" customHeight="true" outlineLevel="0" collapsed="false">
      <c r="A22" s="25" t="s">
        <v>489</v>
      </c>
      <c r="B22" s="25"/>
      <c r="C22" s="25"/>
      <c r="D22" s="25"/>
      <c r="E22" s="41" t="n">
        <f aca="false">SUM(I15:I20)</f>
        <v>480</v>
      </c>
      <c r="F22" s="41"/>
      <c r="G22" s="19"/>
      <c r="H22" s="19"/>
      <c r="I22" s="19"/>
      <c r="J22" s="19"/>
    </row>
    <row r="23" customFormat="false" ht="30" hidden="false" customHeight="true" outlineLevel="0" collapsed="false">
      <c r="A23" s="15" t="s">
        <v>490</v>
      </c>
      <c r="B23" s="15"/>
      <c r="C23" s="15"/>
      <c r="D23" s="15"/>
      <c r="E23" s="15"/>
      <c r="F23" s="15"/>
      <c r="G23" s="15"/>
      <c r="H23" s="15"/>
      <c r="I23" s="15"/>
      <c r="J23" s="15"/>
    </row>
  </sheetData>
  <mergeCells count="59">
    <mergeCell ref="A1:J1"/>
    <mergeCell ref="A2:B2"/>
    <mergeCell ref="C2:J2"/>
    <mergeCell ref="A3:B3"/>
    <mergeCell ref="C3:J3"/>
    <mergeCell ref="A4:B4"/>
    <mergeCell ref="C4:J4"/>
    <mergeCell ref="A6:J6"/>
    <mergeCell ref="B7:C7"/>
    <mergeCell ref="D7:E7"/>
    <mergeCell ref="F7:J7"/>
    <mergeCell ref="B8:C8"/>
    <mergeCell ref="D8:E8"/>
    <mergeCell ref="F8:J8"/>
    <mergeCell ref="B9:C9"/>
    <mergeCell ref="D9:E9"/>
    <mergeCell ref="F9:J9"/>
    <mergeCell ref="B10:C10"/>
    <mergeCell ref="D10:E10"/>
    <mergeCell ref="F10:J10"/>
    <mergeCell ref="B11:C11"/>
    <mergeCell ref="D11:E11"/>
    <mergeCell ref="F11:J11"/>
    <mergeCell ref="A13:J13"/>
    <mergeCell ref="A14:B14"/>
    <mergeCell ref="C14:D14"/>
    <mergeCell ref="G14:H14"/>
    <mergeCell ref="I14:J14"/>
    <mergeCell ref="A15:B15"/>
    <mergeCell ref="C15:D15"/>
    <mergeCell ref="G15:H15"/>
    <mergeCell ref="I15:J1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21:D21"/>
    <mergeCell ref="E21:F21"/>
    <mergeCell ref="G21:J21"/>
    <mergeCell ref="A22:D22"/>
    <mergeCell ref="E22:F22"/>
    <mergeCell ref="G22:J22"/>
    <mergeCell ref="A23:J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491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492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493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54" t="s">
        <v>494</v>
      </c>
      <c r="D4" s="54"/>
      <c r="E4" s="54"/>
      <c r="F4" s="54"/>
      <c r="G4" s="54"/>
      <c r="H4" s="54"/>
      <c r="I4" s="54"/>
      <c r="J4" s="54"/>
    </row>
    <row r="5" customFormat="false" ht="9" hidden="false" customHeight="true" outlineLevel="0" collapsed="false"/>
    <row r="6" customFormat="false" ht="24" hidden="false" customHeight="true" outlineLevel="0" collapsed="false">
      <c r="A6" s="44" t="s">
        <v>495</v>
      </c>
      <c r="B6" s="44"/>
      <c r="C6" s="44"/>
      <c r="D6" s="44"/>
      <c r="E6" s="44"/>
      <c r="F6" s="44"/>
      <c r="G6" s="44"/>
      <c r="H6" s="44"/>
      <c r="I6" s="44"/>
      <c r="J6" s="44"/>
    </row>
    <row r="7" customFormat="false" ht="24" hidden="false" customHeight="true" outlineLevel="0" collapsed="false">
      <c r="A7" s="12" t="s">
        <v>81</v>
      </c>
      <c r="B7" s="12"/>
      <c r="C7" s="12"/>
      <c r="D7" s="12" t="s">
        <v>86</v>
      </c>
      <c r="E7" s="12" t="s">
        <v>294</v>
      </c>
      <c r="F7" s="12" t="s">
        <v>496</v>
      </c>
      <c r="G7" s="12" t="s">
        <v>299</v>
      </c>
      <c r="H7" s="12" t="s">
        <v>497</v>
      </c>
      <c r="I7" s="55" t="s">
        <v>498</v>
      </c>
      <c r="J7" s="55"/>
    </row>
    <row r="8" customFormat="false" ht="25.5" hidden="false" customHeight="true" outlineLevel="0" collapsed="false">
      <c r="A8" s="4" t="s">
        <v>499</v>
      </c>
      <c r="B8" s="4"/>
      <c r="C8" s="4"/>
      <c r="D8" s="52"/>
      <c r="E8" s="52"/>
      <c r="F8" s="52"/>
      <c r="G8" s="52"/>
      <c r="H8" s="52"/>
      <c r="I8" s="56"/>
      <c r="J8" s="56"/>
    </row>
    <row r="9" customFormat="false" ht="25.5" hidden="false" customHeight="true" outlineLevel="0" collapsed="false">
      <c r="A9" s="4" t="s">
        <v>500</v>
      </c>
      <c r="B9" s="4"/>
      <c r="C9" s="4"/>
      <c r="D9" s="52"/>
      <c r="E9" s="52"/>
      <c r="F9" s="52"/>
      <c r="G9" s="52"/>
      <c r="H9" s="52"/>
      <c r="I9" s="56"/>
      <c r="J9" s="56"/>
    </row>
    <row r="10" customFormat="false" ht="25.5" hidden="false" customHeight="true" outlineLevel="0" collapsed="false">
      <c r="A10" s="4" t="s">
        <v>501</v>
      </c>
      <c r="B10" s="4"/>
      <c r="C10" s="4"/>
      <c r="D10" s="52"/>
      <c r="E10" s="52"/>
      <c r="F10" s="52"/>
      <c r="G10" s="52"/>
      <c r="H10" s="52"/>
      <c r="I10" s="56"/>
      <c r="J10" s="56"/>
    </row>
    <row r="11" customFormat="false" ht="25.5" hidden="false" customHeight="true" outlineLevel="0" collapsed="false">
      <c r="A11" s="4" t="s">
        <v>502</v>
      </c>
      <c r="B11" s="4"/>
      <c r="C11" s="4"/>
      <c r="D11" s="52"/>
      <c r="E11" s="52"/>
      <c r="F11" s="52"/>
      <c r="G11" s="52"/>
      <c r="H11" s="52"/>
      <c r="I11" s="56"/>
      <c r="J11" s="56"/>
    </row>
    <row r="12" customFormat="false" ht="25.5" hidden="false" customHeight="true" outlineLevel="0" collapsed="false">
      <c r="A12" s="4" t="s">
        <v>503</v>
      </c>
      <c r="B12" s="4"/>
      <c r="C12" s="4"/>
      <c r="D12" s="52"/>
      <c r="E12" s="52"/>
      <c r="F12" s="52"/>
      <c r="G12" s="52"/>
      <c r="H12" s="52"/>
      <c r="I12" s="56"/>
      <c r="J12" s="56"/>
    </row>
    <row r="13" customFormat="false" ht="25.5" hidden="false" customHeight="true" outlineLevel="0" collapsed="false">
      <c r="A13" s="4" t="s">
        <v>504</v>
      </c>
      <c r="B13" s="4"/>
      <c r="C13" s="4"/>
      <c r="D13" s="52"/>
      <c r="E13" s="52"/>
      <c r="F13" s="52"/>
      <c r="G13" s="52"/>
      <c r="H13" s="52"/>
      <c r="I13" s="56"/>
      <c r="J13" s="56"/>
    </row>
    <row r="14" customFormat="false" ht="25.5" hidden="false" customHeight="true" outlineLevel="0" collapsed="false">
      <c r="A14" s="4" t="s">
        <v>505</v>
      </c>
      <c r="B14" s="4"/>
      <c r="C14" s="4"/>
      <c r="D14" s="52"/>
      <c r="E14" s="52"/>
      <c r="F14" s="52"/>
      <c r="G14" s="52"/>
      <c r="H14" s="52"/>
      <c r="I14" s="56"/>
      <c r="J14" s="56"/>
    </row>
    <row r="15" customFormat="false" ht="25.5" hidden="false" customHeight="true" outlineLevel="0" collapsed="false">
      <c r="A15" s="4" t="s">
        <v>506</v>
      </c>
      <c r="B15" s="4"/>
      <c r="C15" s="4"/>
      <c r="D15" s="52"/>
      <c r="E15" s="52"/>
      <c r="F15" s="52"/>
      <c r="G15" s="52"/>
      <c r="H15" s="52"/>
      <c r="I15" s="56"/>
      <c r="J15" s="56"/>
    </row>
    <row r="16" customFormat="false" ht="25.5" hidden="false" customHeight="true" outlineLevel="0" collapsed="false">
      <c r="A16" s="4" t="s">
        <v>507</v>
      </c>
      <c r="B16" s="4"/>
      <c r="C16" s="4"/>
      <c r="D16" s="52"/>
      <c r="E16" s="52"/>
      <c r="F16" s="52"/>
      <c r="G16" s="52"/>
      <c r="H16" s="52"/>
      <c r="I16" s="56"/>
      <c r="J16" s="56"/>
    </row>
    <row r="18" customFormat="false" ht="24" hidden="false" customHeight="true" outlineLevel="0" collapsed="false">
      <c r="A18" s="3" t="s">
        <v>508</v>
      </c>
      <c r="B18" s="3"/>
      <c r="C18" s="3"/>
      <c r="D18" s="3"/>
      <c r="E18" s="3"/>
      <c r="F18" s="3"/>
      <c r="G18" s="3"/>
      <c r="H18" s="3"/>
      <c r="I18" s="3"/>
      <c r="J18" s="3"/>
    </row>
    <row r="19" customFormat="false" ht="25.5" hidden="false" customHeight="true" outlineLevel="0" collapsed="false">
      <c r="A19" s="13" t="s">
        <v>509</v>
      </c>
      <c r="B19" s="13"/>
      <c r="C19" s="13"/>
      <c r="D19" s="13"/>
      <c r="E19" s="13"/>
      <c r="F19" s="13"/>
      <c r="G19" s="13"/>
      <c r="H19" s="22"/>
      <c r="I19" s="22"/>
      <c r="J19" s="22"/>
    </row>
    <row r="20" customFormat="false" ht="25.5" hidden="false" customHeight="true" outlineLevel="0" collapsed="false">
      <c r="A20" s="4" t="s">
        <v>510</v>
      </c>
      <c r="B20" s="4"/>
      <c r="C20" s="4"/>
      <c r="D20" s="4"/>
      <c r="E20" s="4"/>
      <c r="F20" s="4"/>
      <c r="G20" s="4"/>
      <c r="H20" s="22"/>
      <c r="I20" s="22"/>
      <c r="J20" s="22"/>
    </row>
    <row r="21" customFormat="false" ht="25.5" hidden="false" customHeight="true" outlineLevel="0" collapsed="false">
      <c r="A21" s="4" t="s">
        <v>511</v>
      </c>
      <c r="B21" s="4"/>
      <c r="C21" s="4"/>
      <c r="D21" s="4"/>
      <c r="E21" s="4"/>
      <c r="F21" s="4"/>
      <c r="G21" s="4"/>
      <c r="H21" s="22"/>
      <c r="I21" s="22"/>
      <c r="J21" s="22"/>
    </row>
    <row r="22" customFormat="false" ht="25.5" hidden="false" customHeight="true" outlineLevel="0" collapsed="false">
      <c r="A22" s="13" t="s">
        <v>512</v>
      </c>
      <c r="B22" s="13"/>
      <c r="C22" s="13"/>
      <c r="D22" s="13"/>
      <c r="E22" s="13"/>
      <c r="F22" s="13"/>
      <c r="G22" s="13"/>
      <c r="H22" s="22"/>
      <c r="I22" s="22"/>
      <c r="J22" s="22"/>
    </row>
    <row r="23" customFormat="false" ht="30" hidden="false" customHeight="true" outlineLevel="0" collapsed="false">
      <c r="A23" s="57" t="s">
        <v>513</v>
      </c>
      <c r="B23" s="57"/>
      <c r="C23" s="57"/>
      <c r="D23" s="57"/>
      <c r="E23" s="57"/>
      <c r="F23" s="57"/>
      <c r="G23" s="57"/>
      <c r="H23" s="57"/>
      <c r="I23" s="57"/>
      <c r="J23" s="57"/>
    </row>
  </sheetData>
  <mergeCells count="38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I7:J7"/>
    <mergeCell ref="A8:C8"/>
    <mergeCell ref="I8:J8"/>
    <mergeCell ref="A9:C9"/>
    <mergeCell ref="I9:J9"/>
    <mergeCell ref="A10:C10"/>
    <mergeCell ref="I10:J10"/>
    <mergeCell ref="A11:C11"/>
    <mergeCell ref="I11:J11"/>
    <mergeCell ref="A12:C12"/>
    <mergeCell ref="I12:J12"/>
    <mergeCell ref="A13:C13"/>
    <mergeCell ref="I13:J13"/>
    <mergeCell ref="A14:C14"/>
    <mergeCell ref="I14:J14"/>
    <mergeCell ref="A15:C15"/>
    <mergeCell ref="I15:J15"/>
    <mergeCell ref="A16:C16"/>
    <mergeCell ref="I16:J16"/>
    <mergeCell ref="A18:J18"/>
    <mergeCell ref="A19:G19"/>
    <mergeCell ref="H19:J19"/>
    <mergeCell ref="A20:G20"/>
    <mergeCell ref="H20:J20"/>
    <mergeCell ref="A21:G21"/>
    <mergeCell ref="H21:J21"/>
    <mergeCell ref="A22:G22"/>
    <mergeCell ref="H22:J22"/>
    <mergeCell ref="A23:J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514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515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516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517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518</v>
      </c>
      <c r="B6" s="4"/>
      <c r="C6" s="22"/>
      <c r="D6" s="22"/>
      <c r="E6" s="22"/>
      <c r="F6" s="22"/>
      <c r="G6" s="22"/>
      <c r="H6" s="22"/>
      <c r="I6" s="22"/>
      <c r="J6" s="22"/>
    </row>
    <row r="8" customFormat="false" ht="24" hidden="false" customHeight="true" outlineLevel="0" collapsed="false">
      <c r="A8" s="3" t="s">
        <v>519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347</v>
      </c>
      <c r="B9" s="12"/>
      <c r="C9" s="12"/>
      <c r="D9" s="12" t="s">
        <v>348</v>
      </c>
      <c r="E9" s="12"/>
      <c r="F9" s="12"/>
      <c r="G9" s="12"/>
      <c r="H9" s="12" t="s">
        <v>349</v>
      </c>
      <c r="I9" s="12" t="s">
        <v>350</v>
      </c>
      <c r="J9" s="12"/>
    </row>
    <row r="10" customFormat="false" ht="24" hidden="false" customHeight="true" outlineLevel="0" collapsed="false">
      <c r="A10" s="4" t="s">
        <v>520</v>
      </c>
      <c r="B10" s="4"/>
      <c r="C10" s="4"/>
      <c r="D10" s="19" t="s">
        <v>521</v>
      </c>
      <c r="E10" s="19"/>
      <c r="F10" s="19"/>
      <c r="G10" s="19"/>
      <c r="H10" s="43"/>
      <c r="I10" s="43"/>
      <c r="J10" s="43"/>
    </row>
    <row r="11" customFormat="false" ht="24" hidden="false" customHeight="true" outlineLevel="0" collapsed="false">
      <c r="A11" s="4" t="s">
        <v>522</v>
      </c>
      <c r="B11" s="4"/>
      <c r="C11" s="4"/>
      <c r="D11" s="19" t="s">
        <v>523</v>
      </c>
      <c r="E11" s="19"/>
      <c r="F11" s="19"/>
      <c r="G11" s="19"/>
      <c r="H11" s="43"/>
      <c r="I11" s="43"/>
      <c r="J11" s="43"/>
    </row>
    <row r="12" customFormat="false" ht="24" hidden="false" customHeight="true" outlineLevel="0" collapsed="false">
      <c r="A12" s="4" t="s">
        <v>524</v>
      </c>
      <c r="B12" s="4"/>
      <c r="C12" s="4"/>
      <c r="D12" s="19" t="s">
        <v>525</v>
      </c>
      <c r="E12" s="19"/>
      <c r="F12" s="19"/>
      <c r="G12" s="19"/>
      <c r="H12" s="43"/>
      <c r="I12" s="43"/>
      <c r="J12" s="43"/>
    </row>
    <row r="14" customFormat="false" ht="24" hidden="false" customHeight="true" outlineLevel="0" collapsed="false">
      <c r="A14" s="3" t="s">
        <v>526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21.75" hidden="false" customHeight="true" outlineLevel="0" collapsed="false">
      <c r="A15" s="12" t="s">
        <v>347</v>
      </c>
      <c r="B15" s="12"/>
      <c r="C15" s="12"/>
      <c r="D15" s="12" t="s">
        <v>348</v>
      </c>
      <c r="E15" s="12"/>
      <c r="F15" s="12"/>
      <c r="G15" s="12"/>
      <c r="H15" s="12" t="s">
        <v>349</v>
      </c>
      <c r="I15" s="12" t="s">
        <v>350</v>
      </c>
      <c r="J15" s="12"/>
    </row>
    <row r="16" customFormat="false" ht="24" hidden="false" customHeight="true" outlineLevel="0" collapsed="false">
      <c r="A16" s="4" t="s">
        <v>527</v>
      </c>
      <c r="B16" s="4"/>
      <c r="C16" s="4"/>
      <c r="D16" s="19" t="s">
        <v>528</v>
      </c>
      <c r="E16" s="19"/>
      <c r="F16" s="19"/>
      <c r="G16" s="19"/>
      <c r="H16" s="43"/>
      <c r="I16" s="43"/>
      <c r="J16" s="43"/>
    </row>
    <row r="17" customFormat="false" ht="24" hidden="false" customHeight="true" outlineLevel="0" collapsed="false">
      <c r="A17" s="4" t="s">
        <v>529</v>
      </c>
      <c r="B17" s="4"/>
      <c r="C17" s="4"/>
      <c r="D17" s="19" t="s">
        <v>530</v>
      </c>
      <c r="E17" s="19"/>
      <c r="F17" s="19"/>
      <c r="G17" s="19"/>
      <c r="H17" s="43"/>
      <c r="I17" s="43"/>
      <c r="J17" s="43"/>
    </row>
    <row r="18" customFormat="false" ht="24" hidden="false" customHeight="true" outlineLevel="0" collapsed="false">
      <c r="A18" s="4" t="s">
        <v>531</v>
      </c>
      <c r="B18" s="4"/>
      <c r="C18" s="4"/>
      <c r="D18" s="19" t="s">
        <v>532</v>
      </c>
      <c r="E18" s="19"/>
      <c r="F18" s="19"/>
      <c r="G18" s="19"/>
      <c r="H18" s="43"/>
      <c r="I18" s="43"/>
      <c r="J18" s="43"/>
    </row>
    <row r="19" customFormat="false" ht="24" hidden="false" customHeight="true" outlineLevel="0" collapsed="false">
      <c r="A19" s="4" t="s">
        <v>533</v>
      </c>
      <c r="B19" s="4"/>
      <c r="C19" s="4"/>
      <c r="D19" s="19" t="s">
        <v>534</v>
      </c>
      <c r="E19" s="19"/>
      <c r="F19" s="19"/>
      <c r="G19" s="19"/>
      <c r="H19" s="43"/>
      <c r="I19" s="43"/>
      <c r="J19" s="43"/>
    </row>
    <row r="21" customFormat="false" ht="24" hidden="false" customHeight="true" outlineLevel="0" collapsed="false">
      <c r="A21" s="3" t="s">
        <v>535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21.75" hidden="false" customHeight="true" outlineLevel="0" collapsed="false">
      <c r="A22" s="12" t="s">
        <v>347</v>
      </c>
      <c r="B22" s="12"/>
      <c r="C22" s="12"/>
      <c r="D22" s="12" t="s">
        <v>348</v>
      </c>
      <c r="E22" s="12"/>
      <c r="F22" s="12"/>
      <c r="G22" s="12"/>
      <c r="H22" s="12" t="s">
        <v>349</v>
      </c>
      <c r="I22" s="12" t="s">
        <v>350</v>
      </c>
      <c r="J22" s="12"/>
    </row>
    <row r="23" customFormat="false" ht="24" hidden="false" customHeight="true" outlineLevel="0" collapsed="false">
      <c r="A23" s="4" t="s">
        <v>536</v>
      </c>
      <c r="B23" s="4"/>
      <c r="C23" s="4"/>
      <c r="D23" s="19" t="s">
        <v>537</v>
      </c>
      <c r="E23" s="19"/>
      <c r="F23" s="19"/>
      <c r="G23" s="19"/>
      <c r="H23" s="43"/>
      <c r="I23" s="43"/>
      <c r="J23" s="43"/>
    </row>
    <row r="24" customFormat="false" ht="24" hidden="false" customHeight="true" outlineLevel="0" collapsed="false">
      <c r="A24" s="4" t="s">
        <v>538</v>
      </c>
      <c r="B24" s="4"/>
      <c r="C24" s="4"/>
      <c r="D24" s="19" t="s">
        <v>539</v>
      </c>
      <c r="E24" s="19"/>
      <c r="F24" s="19"/>
      <c r="G24" s="19"/>
      <c r="H24" s="43"/>
      <c r="I24" s="43"/>
      <c r="J24" s="43"/>
    </row>
    <row r="25" customFormat="false" ht="24" hidden="false" customHeight="true" outlineLevel="0" collapsed="false">
      <c r="A25" s="4" t="s">
        <v>540</v>
      </c>
      <c r="B25" s="4"/>
      <c r="C25" s="4"/>
      <c r="D25" s="19" t="s">
        <v>541</v>
      </c>
      <c r="E25" s="19"/>
      <c r="F25" s="19"/>
      <c r="G25" s="19"/>
      <c r="H25" s="43"/>
      <c r="I25" s="43"/>
      <c r="J25" s="43"/>
    </row>
    <row r="27" customFormat="false" ht="24" hidden="false" customHeight="true" outlineLevel="0" collapsed="false">
      <c r="A27" s="3" t="s">
        <v>542</v>
      </c>
      <c r="B27" s="3"/>
      <c r="C27" s="3"/>
      <c r="D27" s="3"/>
      <c r="E27" s="3"/>
      <c r="F27" s="3"/>
      <c r="G27" s="3"/>
      <c r="H27" s="3"/>
      <c r="I27" s="3"/>
      <c r="J27" s="3"/>
    </row>
    <row r="28" customFormat="false" ht="21.75" hidden="false" customHeight="true" outlineLevel="0" collapsed="false">
      <c r="A28" s="12" t="s">
        <v>347</v>
      </c>
      <c r="B28" s="12"/>
      <c r="C28" s="12"/>
      <c r="D28" s="12" t="s">
        <v>348</v>
      </c>
      <c r="E28" s="12"/>
      <c r="F28" s="12"/>
      <c r="G28" s="12"/>
      <c r="H28" s="12" t="s">
        <v>349</v>
      </c>
      <c r="I28" s="12" t="s">
        <v>350</v>
      </c>
      <c r="J28" s="12"/>
    </row>
    <row r="29" customFormat="false" ht="24" hidden="false" customHeight="true" outlineLevel="0" collapsed="false">
      <c r="A29" s="4" t="s">
        <v>543</v>
      </c>
      <c r="B29" s="4"/>
      <c r="C29" s="4"/>
      <c r="D29" s="19" t="s">
        <v>544</v>
      </c>
      <c r="E29" s="19"/>
      <c r="F29" s="19"/>
      <c r="G29" s="19"/>
      <c r="H29" s="43"/>
      <c r="I29" s="43"/>
      <c r="J29" s="43"/>
    </row>
    <row r="30" customFormat="false" ht="24" hidden="false" customHeight="true" outlineLevel="0" collapsed="false">
      <c r="A30" s="4" t="s">
        <v>545</v>
      </c>
      <c r="B30" s="4"/>
      <c r="C30" s="4"/>
      <c r="D30" s="19" t="s">
        <v>546</v>
      </c>
      <c r="E30" s="19"/>
      <c r="F30" s="19"/>
      <c r="G30" s="19"/>
      <c r="H30" s="43"/>
      <c r="I30" s="43"/>
      <c r="J30" s="43"/>
    </row>
    <row r="31" customFormat="false" ht="24" hidden="false" customHeight="true" outlineLevel="0" collapsed="false">
      <c r="A31" s="4" t="s">
        <v>547</v>
      </c>
      <c r="B31" s="4"/>
      <c r="C31" s="4"/>
      <c r="D31" s="19" t="s">
        <v>548</v>
      </c>
      <c r="E31" s="19"/>
      <c r="F31" s="19"/>
      <c r="G31" s="19"/>
      <c r="H31" s="43"/>
      <c r="I31" s="43"/>
      <c r="J31" s="43"/>
    </row>
    <row r="32" customFormat="false" ht="24" hidden="false" customHeight="true" outlineLevel="0" collapsed="false">
      <c r="A32" s="13" t="s">
        <v>549</v>
      </c>
      <c r="B32" s="13"/>
      <c r="C32" s="13"/>
      <c r="D32" s="19" t="s">
        <v>550</v>
      </c>
      <c r="E32" s="19"/>
      <c r="F32" s="19"/>
      <c r="G32" s="19"/>
      <c r="H32" s="43"/>
      <c r="I32" s="43"/>
      <c r="J32" s="43"/>
    </row>
    <row r="34" customFormat="false" ht="24" hidden="false" customHeight="true" outlineLevel="0" collapsed="false">
      <c r="A34" s="3" t="s">
        <v>551</v>
      </c>
      <c r="B34" s="3"/>
      <c r="C34" s="3"/>
      <c r="D34" s="3"/>
      <c r="E34" s="3"/>
      <c r="F34" s="3"/>
      <c r="G34" s="3"/>
      <c r="H34" s="3"/>
      <c r="I34" s="3"/>
      <c r="J34" s="3"/>
    </row>
    <row r="35" customFormat="false" ht="21.75" hidden="false" customHeight="true" outlineLevel="0" collapsed="false">
      <c r="A35" s="12" t="s">
        <v>347</v>
      </c>
      <c r="B35" s="12"/>
      <c r="C35" s="12"/>
      <c r="D35" s="12" t="s">
        <v>348</v>
      </c>
      <c r="E35" s="12"/>
      <c r="F35" s="12"/>
      <c r="G35" s="12"/>
      <c r="H35" s="12" t="s">
        <v>349</v>
      </c>
      <c r="I35" s="12" t="s">
        <v>350</v>
      </c>
      <c r="J35" s="12"/>
    </row>
    <row r="36" customFormat="false" ht="24" hidden="false" customHeight="true" outlineLevel="0" collapsed="false">
      <c r="A36" s="4" t="s">
        <v>552</v>
      </c>
      <c r="B36" s="4"/>
      <c r="C36" s="4"/>
      <c r="D36" s="19"/>
      <c r="E36" s="19"/>
      <c r="F36" s="19"/>
      <c r="G36" s="19"/>
      <c r="H36" s="43"/>
      <c r="I36" s="43"/>
      <c r="J36" s="43"/>
    </row>
    <row r="37" customFormat="false" ht="24" hidden="false" customHeight="true" outlineLevel="0" collapsed="false">
      <c r="A37" s="13" t="s">
        <v>553</v>
      </c>
      <c r="B37" s="13"/>
      <c r="C37" s="13"/>
      <c r="D37" s="19" t="s">
        <v>554</v>
      </c>
      <c r="E37" s="19"/>
      <c r="F37" s="19"/>
      <c r="G37" s="19"/>
      <c r="H37" s="43"/>
      <c r="I37" s="43"/>
      <c r="J37" s="43"/>
    </row>
    <row r="38" customFormat="false" ht="24" hidden="false" customHeight="true" outlineLevel="0" collapsed="false">
      <c r="A38" s="4" t="s">
        <v>555</v>
      </c>
      <c r="B38" s="4"/>
      <c r="C38" s="4"/>
      <c r="D38" s="19" t="s">
        <v>556</v>
      </c>
      <c r="E38" s="19"/>
      <c r="F38" s="19"/>
      <c r="G38" s="19"/>
      <c r="H38" s="43"/>
      <c r="I38" s="43"/>
      <c r="J38" s="43"/>
    </row>
    <row r="39" customFormat="false" ht="24" hidden="false" customHeight="true" outlineLevel="0" collapsed="false">
      <c r="A39" s="4" t="s">
        <v>557</v>
      </c>
      <c r="B39" s="4"/>
      <c r="C39" s="4"/>
      <c r="D39" s="19" t="s">
        <v>558</v>
      </c>
      <c r="E39" s="19"/>
      <c r="F39" s="19"/>
      <c r="G39" s="19"/>
      <c r="H39" s="43"/>
      <c r="I39" s="43"/>
      <c r="J39" s="43"/>
    </row>
    <row r="41" customFormat="false" ht="24" hidden="false" customHeight="true" outlineLevel="0" collapsed="false">
      <c r="A41" s="3" t="s">
        <v>559</v>
      </c>
      <c r="B41" s="3"/>
      <c r="C41" s="3"/>
      <c r="D41" s="3"/>
      <c r="E41" s="3"/>
      <c r="F41" s="3"/>
      <c r="G41" s="3"/>
      <c r="H41" s="3"/>
      <c r="I41" s="3"/>
      <c r="J41" s="3"/>
    </row>
    <row r="42" customFormat="false" ht="21.75" hidden="false" customHeight="true" outlineLevel="0" collapsed="false">
      <c r="A42" s="12" t="s">
        <v>347</v>
      </c>
      <c r="B42" s="12"/>
      <c r="C42" s="12"/>
      <c r="D42" s="12" t="s">
        <v>348</v>
      </c>
      <c r="E42" s="12"/>
      <c r="F42" s="12"/>
      <c r="G42" s="12"/>
      <c r="H42" s="12" t="s">
        <v>349</v>
      </c>
      <c r="I42" s="12" t="s">
        <v>350</v>
      </c>
      <c r="J42" s="12"/>
    </row>
    <row r="43" customFormat="false" ht="24" hidden="false" customHeight="true" outlineLevel="0" collapsed="false">
      <c r="A43" s="4" t="s">
        <v>560</v>
      </c>
      <c r="B43" s="4"/>
      <c r="C43" s="4"/>
      <c r="D43" s="19" t="s">
        <v>561</v>
      </c>
      <c r="E43" s="19"/>
      <c r="F43" s="19"/>
      <c r="G43" s="19"/>
      <c r="H43" s="43"/>
      <c r="I43" s="43"/>
      <c r="J43" s="43"/>
    </row>
    <row r="44" customFormat="false" ht="24" hidden="false" customHeight="true" outlineLevel="0" collapsed="false">
      <c r="A44" s="4" t="s">
        <v>562</v>
      </c>
      <c r="B44" s="4"/>
      <c r="C44" s="4"/>
      <c r="D44" s="19" t="s">
        <v>563</v>
      </c>
      <c r="E44" s="19"/>
      <c r="F44" s="19"/>
      <c r="G44" s="19"/>
      <c r="H44" s="43"/>
      <c r="I44" s="43"/>
      <c r="J44" s="43"/>
    </row>
    <row r="45" customFormat="false" ht="24" hidden="false" customHeight="true" outlineLevel="0" collapsed="false">
      <c r="A45" s="4" t="s">
        <v>564</v>
      </c>
      <c r="B45" s="4"/>
      <c r="C45" s="4"/>
      <c r="D45" s="19" t="s">
        <v>565</v>
      </c>
      <c r="E45" s="19"/>
      <c r="F45" s="19"/>
      <c r="G45" s="19"/>
      <c r="H45" s="43"/>
      <c r="I45" s="43"/>
      <c r="J45" s="43"/>
    </row>
    <row r="47" customFormat="false" ht="30" hidden="false" customHeight="true" outlineLevel="0" collapsed="false">
      <c r="A47" s="15" t="s">
        <v>566</v>
      </c>
      <c r="B47" s="15"/>
      <c r="C47" s="15"/>
      <c r="D47" s="15"/>
      <c r="E47" s="15"/>
      <c r="F47" s="15"/>
      <c r="G47" s="15"/>
      <c r="H47" s="15"/>
      <c r="I47" s="15"/>
      <c r="J47" s="15"/>
    </row>
  </sheetData>
  <mergeCells count="97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C9"/>
    <mergeCell ref="D9:G9"/>
    <mergeCell ref="I9:J9"/>
    <mergeCell ref="A10:C10"/>
    <mergeCell ref="D10:G10"/>
    <mergeCell ref="I10:J10"/>
    <mergeCell ref="A11:C11"/>
    <mergeCell ref="D11:G11"/>
    <mergeCell ref="I11:J11"/>
    <mergeCell ref="A12:C12"/>
    <mergeCell ref="D12:G12"/>
    <mergeCell ref="I12:J12"/>
    <mergeCell ref="A14:J14"/>
    <mergeCell ref="A15:C15"/>
    <mergeCell ref="D15:G15"/>
    <mergeCell ref="I15:J15"/>
    <mergeCell ref="A16:C16"/>
    <mergeCell ref="D16:G16"/>
    <mergeCell ref="I16:J16"/>
    <mergeCell ref="A17:C17"/>
    <mergeCell ref="D17:G17"/>
    <mergeCell ref="I17:J17"/>
    <mergeCell ref="A18:C18"/>
    <mergeCell ref="D18:G18"/>
    <mergeCell ref="I18:J18"/>
    <mergeCell ref="A19:C19"/>
    <mergeCell ref="D19:G19"/>
    <mergeCell ref="I19:J19"/>
    <mergeCell ref="A21:J21"/>
    <mergeCell ref="A22:C22"/>
    <mergeCell ref="D22:G22"/>
    <mergeCell ref="I22:J22"/>
    <mergeCell ref="A23:C23"/>
    <mergeCell ref="D23:G23"/>
    <mergeCell ref="I23:J23"/>
    <mergeCell ref="A24:C24"/>
    <mergeCell ref="D24:G24"/>
    <mergeCell ref="I24:J24"/>
    <mergeCell ref="A25:C25"/>
    <mergeCell ref="D25:G25"/>
    <mergeCell ref="I25:J25"/>
    <mergeCell ref="A27:J27"/>
    <mergeCell ref="A28:C28"/>
    <mergeCell ref="D28:G28"/>
    <mergeCell ref="I28:J28"/>
    <mergeCell ref="A29:C29"/>
    <mergeCell ref="D29:G29"/>
    <mergeCell ref="I29:J29"/>
    <mergeCell ref="A30:C30"/>
    <mergeCell ref="D30:G30"/>
    <mergeCell ref="I30:J30"/>
    <mergeCell ref="A31:C31"/>
    <mergeCell ref="D31:G31"/>
    <mergeCell ref="I31:J31"/>
    <mergeCell ref="A32:C32"/>
    <mergeCell ref="D32:G32"/>
    <mergeCell ref="I32:J32"/>
    <mergeCell ref="A34:J34"/>
    <mergeCell ref="A35:C35"/>
    <mergeCell ref="D35:G35"/>
    <mergeCell ref="I35:J35"/>
    <mergeCell ref="A36:C36"/>
    <mergeCell ref="D36:G36"/>
    <mergeCell ref="I36:J36"/>
    <mergeCell ref="A37:C37"/>
    <mergeCell ref="D37:G37"/>
    <mergeCell ref="I37:J37"/>
    <mergeCell ref="A38:C38"/>
    <mergeCell ref="D38:G38"/>
    <mergeCell ref="I38:J38"/>
    <mergeCell ref="A39:C39"/>
    <mergeCell ref="D39:G39"/>
    <mergeCell ref="I39:J39"/>
    <mergeCell ref="A41:J41"/>
    <mergeCell ref="A42:C42"/>
    <mergeCell ref="D42:G42"/>
    <mergeCell ref="I42:J42"/>
    <mergeCell ref="A43:C43"/>
    <mergeCell ref="D43:G43"/>
    <mergeCell ref="I43:J43"/>
    <mergeCell ref="A44:C44"/>
    <mergeCell ref="D44:G44"/>
    <mergeCell ref="I44:J44"/>
    <mergeCell ref="A45:C45"/>
    <mergeCell ref="D45:G45"/>
    <mergeCell ref="I45:J45"/>
    <mergeCell ref="A47:J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10" min="2" style="0" width="14.51"/>
  </cols>
  <sheetData>
    <row r="1" customFormat="false" ht="31.5" hidden="false" customHeight="true" outlineLevel="0" collapsed="false">
      <c r="A1" s="16" t="s">
        <v>48</v>
      </c>
      <c r="B1" s="16"/>
      <c r="C1" s="16"/>
      <c r="D1" s="16"/>
      <c r="E1" s="16"/>
      <c r="F1" s="16"/>
      <c r="G1" s="16"/>
      <c r="H1" s="16"/>
      <c r="I1" s="16"/>
      <c r="J1" s="16"/>
    </row>
    <row r="3" customFormat="false" ht="24" hidden="false" customHeight="true" outlineLevel="0" collapsed="false">
      <c r="A3" s="3" t="s">
        <v>49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25.5" hidden="false" customHeight="true" outlineLevel="0" collapsed="false">
      <c r="A4" s="17" t="n">
        <v>1</v>
      </c>
      <c r="B4" s="18" t="str">
        <f aca="false">HYPERLINK("#'01 채용계획'!A1","채용 계획표")</f>
        <v>채용 계획표</v>
      </c>
      <c r="C4" s="18"/>
      <c r="D4" s="18"/>
      <c r="E4" s="19" t="s">
        <v>50</v>
      </c>
      <c r="F4" s="19"/>
      <c r="G4" s="19"/>
      <c r="H4" s="19"/>
      <c r="I4" s="19"/>
      <c r="J4" s="19"/>
    </row>
    <row r="5" customFormat="false" ht="25.5" hidden="false" customHeight="true" outlineLevel="0" collapsed="false">
      <c r="A5" s="17" t="n">
        <v>2</v>
      </c>
      <c r="B5" s="18" t="str">
        <f aca="false">HYPERLINK("#'02 직무기술서 JD'!A1","직무기술서")</f>
        <v>직무기술서</v>
      </c>
      <c r="C5" s="18"/>
      <c r="D5" s="18"/>
      <c r="E5" s="19" t="s">
        <v>51</v>
      </c>
      <c r="F5" s="19"/>
      <c r="G5" s="19"/>
      <c r="H5" s="19"/>
      <c r="I5" s="19"/>
      <c r="J5" s="19"/>
    </row>
    <row r="6" customFormat="false" ht="25.5" hidden="false" customHeight="true" outlineLevel="0" collapsed="false">
      <c r="A6" s="17" t="n">
        <v>3</v>
      </c>
      <c r="B6" s="18" t="str">
        <f aca="false">HYPERLINK("#'03 공고점검'!A1","채용 공고 점검표")</f>
        <v>채용 공고 점검표</v>
      </c>
      <c r="C6" s="18"/>
      <c r="D6" s="18"/>
      <c r="E6" s="19" t="s">
        <v>52</v>
      </c>
      <c r="F6" s="19"/>
      <c r="G6" s="19"/>
      <c r="H6" s="19"/>
      <c r="I6" s="19"/>
      <c r="J6" s="19"/>
    </row>
    <row r="8" customFormat="false" ht="24" hidden="false" customHeight="true" outlineLevel="0" collapsed="false">
      <c r="A8" s="3" t="s">
        <v>53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5.5" hidden="false" customHeight="true" outlineLevel="0" collapsed="false">
      <c r="A9" s="17" t="n">
        <v>4</v>
      </c>
      <c r="B9" s="18" t="str">
        <f aca="false">HYPERLINK("#'04 서류검토기준'!A1","서류 검토 기준표")</f>
        <v>서류 검토 기준표</v>
      </c>
      <c r="C9" s="18"/>
      <c r="D9" s="18"/>
      <c r="E9" s="19" t="s">
        <v>54</v>
      </c>
      <c r="F9" s="19"/>
      <c r="G9" s="19"/>
      <c r="H9" s="19"/>
      <c r="I9" s="19"/>
      <c r="J9" s="19"/>
    </row>
    <row r="10" customFormat="false" ht="25.5" hidden="false" customHeight="true" outlineLevel="0" collapsed="false">
      <c r="A10" s="17" t="n">
        <v>5</v>
      </c>
      <c r="B10" s="18" t="str">
        <f aca="false">HYPERLINK("#'05 면접질문설계'!A1","면접 질문 설계")</f>
        <v>면접 질문 설계</v>
      </c>
      <c r="C10" s="18"/>
      <c r="D10" s="18"/>
      <c r="E10" s="19" t="s">
        <v>55</v>
      </c>
      <c r="F10" s="19"/>
      <c r="G10" s="19"/>
      <c r="H10" s="19"/>
      <c r="I10" s="19"/>
      <c r="J10" s="19"/>
    </row>
    <row r="11" customFormat="false" ht="25.5" hidden="false" customHeight="true" outlineLevel="0" collapsed="false">
      <c r="A11" s="17" t="n">
        <v>6</v>
      </c>
      <c r="B11" s="18" t="str">
        <f aca="false">HYPERLINK("#'06 면접평가표'!A1","면접 평가표")</f>
        <v>면접 평가표</v>
      </c>
      <c r="C11" s="18"/>
      <c r="D11" s="18"/>
      <c r="E11" s="19" t="s">
        <v>56</v>
      </c>
      <c r="F11" s="19"/>
      <c r="G11" s="19"/>
      <c r="H11" s="19"/>
      <c r="I11" s="19"/>
      <c r="J11" s="19"/>
    </row>
    <row r="12" customFormat="false" ht="25.5" hidden="false" customHeight="true" outlineLevel="0" collapsed="false">
      <c r="A12" s="17" t="n">
        <v>7</v>
      </c>
      <c r="B12" s="18" t="str">
        <f aca="false">HYPERLINK("#'07 과제전형'!A1","과제 전형 설계")</f>
        <v>과제 전형 설계</v>
      </c>
      <c r="C12" s="18"/>
      <c r="D12" s="18"/>
      <c r="E12" s="19" t="s">
        <v>57</v>
      </c>
      <c r="F12" s="19"/>
      <c r="G12" s="19"/>
      <c r="H12" s="19"/>
      <c r="I12" s="19"/>
      <c r="J12" s="19"/>
    </row>
    <row r="13" customFormat="false" ht="25.5" hidden="false" customHeight="true" outlineLevel="0" collapsed="false">
      <c r="A13" s="17" t="n">
        <v>8</v>
      </c>
      <c r="B13" s="18" t="str">
        <f aca="false">HYPERLINK("#'08 레퍼런스체크'!A1","레퍼런스 체크 질문지")</f>
        <v>레퍼런스 체크 질문지</v>
      </c>
      <c r="C13" s="18"/>
      <c r="D13" s="18"/>
      <c r="E13" s="19" t="s">
        <v>58</v>
      </c>
      <c r="F13" s="19"/>
      <c r="G13" s="19"/>
      <c r="H13" s="19"/>
      <c r="I13" s="19"/>
      <c r="J13" s="19"/>
    </row>
    <row r="15" customFormat="false" ht="24" hidden="false" customHeight="true" outlineLevel="0" collapsed="false">
      <c r="A15" s="3" t="s">
        <v>59</v>
      </c>
      <c r="B15" s="3"/>
      <c r="C15" s="3"/>
      <c r="D15" s="3"/>
      <c r="E15" s="3"/>
      <c r="F15" s="3"/>
      <c r="G15" s="3"/>
      <c r="H15" s="3"/>
      <c r="I15" s="3"/>
      <c r="J15" s="3"/>
    </row>
    <row r="16" customFormat="false" ht="25.5" hidden="false" customHeight="true" outlineLevel="0" collapsed="false">
      <c r="A16" s="17" t="n">
        <v>9</v>
      </c>
      <c r="B16" s="18" t="str">
        <f aca="false">HYPERLINK("#'09 연봉밴드'!A1","연봉 밴드 설계")</f>
        <v>연봉 밴드 설계</v>
      </c>
      <c r="C16" s="18"/>
      <c r="D16" s="18"/>
      <c r="E16" s="19" t="s">
        <v>60</v>
      </c>
      <c r="F16" s="19"/>
      <c r="G16" s="19"/>
      <c r="H16" s="19"/>
      <c r="I16" s="19"/>
      <c r="J16" s="19"/>
    </row>
    <row r="17" customFormat="false" ht="25.5" hidden="false" customHeight="true" outlineLevel="0" collapsed="false">
      <c r="A17" s="17" t="n">
        <v>10</v>
      </c>
      <c r="B17" s="18" t="str">
        <f aca="false">HYPERLINK("#'10 처우제안'!A1","처우 제안 구성표")</f>
        <v>처우 제안 구성표</v>
      </c>
      <c r="C17" s="18"/>
      <c r="D17" s="18"/>
      <c r="E17" s="19" t="s">
        <v>61</v>
      </c>
      <c r="F17" s="19"/>
      <c r="G17" s="19"/>
      <c r="H17" s="19"/>
      <c r="I17" s="19"/>
      <c r="J17" s="19"/>
    </row>
    <row r="19" customFormat="false" ht="24" hidden="false" customHeight="true" outlineLevel="0" collapsed="false">
      <c r="A19" s="3" t="s">
        <v>62</v>
      </c>
      <c r="B19" s="3"/>
      <c r="C19" s="3"/>
      <c r="D19" s="3"/>
      <c r="E19" s="3"/>
      <c r="F19" s="3"/>
      <c r="G19" s="3"/>
      <c r="H19" s="3"/>
      <c r="I19" s="3"/>
      <c r="J19" s="3"/>
    </row>
    <row r="20" customFormat="false" ht="25.5" hidden="false" customHeight="true" outlineLevel="0" collapsed="false">
      <c r="A20" s="17" t="n">
        <v>11</v>
      </c>
      <c r="B20" s="18" t="str">
        <f aca="false">HYPERLINK("#'11 온보딩30일'!A1","온보딩 30일 계획")</f>
        <v>온보딩 30일 계획</v>
      </c>
      <c r="C20" s="18"/>
      <c r="D20" s="18"/>
      <c r="E20" s="19" t="s">
        <v>63</v>
      </c>
      <c r="F20" s="19"/>
      <c r="G20" s="19"/>
      <c r="H20" s="19"/>
      <c r="I20" s="19"/>
      <c r="J20" s="19"/>
    </row>
    <row r="21" customFormat="false" ht="25.5" hidden="false" customHeight="true" outlineLevel="0" collapsed="false">
      <c r="A21" s="17" t="n">
        <v>12</v>
      </c>
      <c r="B21" s="18" t="str">
        <f aca="false">HYPERLINK("#'12 1대1면담'!A1","1대1 면담 기록지")</f>
        <v>1대1 면담 기록지</v>
      </c>
      <c r="C21" s="18"/>
      <c r="D21" s="18"/>
      <c r="E21" s="19" t="s">
        <v>64</v>
      </c>
      <c r="F21" s="19"/>
      <c r="G21" s="19"/>
      <c r="H21" s="19"/>
      <c r="I21" s="19"/>
      <c r="J21" s="19"/>
    </row>
    <row r="23" customFormat="false" ht="24" hidden="false" customHeight="true" outlineLevel="0" collapsed="false">
      <c r="A23" s="3" t="s">
        <v>65</v>
      </c>
      <c r="B23" s="3"/>
      <c r="C23" s="3"/>
      <c r="D23" s="3"/>
      <c r="E23" s="3"/>
      <c r="F23" s="3"/>
      <c r="G23" s="3"/>
      <c r="H23" s="3"/>
      <c r="I23" s="3"/>
      <c r="J23" s="3"/>
    </row>
    <row r="24" customFormat="false" ht="25.5" hidden="false" customHeight="true" outlineLevel="0" collapsed="false">
      <c r="A24" s="17" t="n">
        <v>13</v>
      </c>
      <c r="B24" s="18" t="str">
        <f aca="false">HYPERLINK("#'13 개인목표'!A1","개인 목표 설정")</f>
        <v>개인 목표 설정</v>
      </c>
      <c r="C24" s="18"/>
      <c r="D24" s="18"/>
      <c r="E24" s="19" t="s">
        <v>66</v>
      </c>
      <c r="F24" s="19"/>
      <c r="G24" s="19"/>
      <c r="H24" s="19"/>
      <c r="I24" s="19"/>
      <c r="J24" s="19"/>
    </row>
    <row r="25" customFormat="false" ht="25.5" hidden="false" customHeight="true" outlineLevel="0" collapsed="false">
      <c r="A25" s="17" t="n">
        <v>14</v>
      </c>
      <c r="B25" s="18" t="str">
        <f aca="false">HYPERLINK("#'14 성과평가표'!A1","성과평가표")</f>
        <v>성과평가표</v>
      </c>
      <c r="C25" s="18"/>
      <c r="D25" s="18"/>
      <c r="E25" s="19" t="s">
        <v>67</v>
      </c>
      <c r="F25" s="19"/>
      <c r="G25" s="19"/>
      <c r="H25" s="19"/>
      <c r="I25" s="19"/>
      <c r="J25" s="19"/>
    </row>
    <row r="26" customFormat="false" ht="25.5" hidden="false" customHeight="true" outlineLevel="0" collapsed="false">
      <c r="A26" s="17" t="n">
        <v>15</v>
      </c>
      <c r="B26" s="18" t="str">
        <f aca="false">HYPERLINK("#'15 평가·보상'!A1","평가와 보상 연결표")</f>
        <v>평가와 보상 연결표</v>
      </c>
      <c r="C26" s="18"/>
      <c r="D26" s="18"/>
      <c r="E26" s="19" t="s">
        <v>68</v>
      </c>
      <c r="F26" s="19"/>
      <c r="G26" s="19"/>
      <c r="H26" s="19"/>
      <c r="I26" s="19"/>
      <c r="J26" s="19"/>
    </row>
    <row r="27" customFormat="false" ht="25.5" hidden="false" customHeight="true" outlineLevel="0" collapsed="false">
      <c r="A27" s="17" t="n">
        <v>16</v>
      </c>
      <c r="B27" s="18" t="str">
        <f aca="false">HYPERLINK("#'16 팀R&amp;R'!A1","팀 역할 나누기")</f>
        <v>팀 역할 나누기</v>
      </c>
      <c r="C27" s="18"/>
      <c r="D27" s="18"/>
      <c r="E27" s="19" t="s">
        <v>69</v>
      </c>
      <c r="F27" s="19"/>
      <c r="G27" s="19"/>
      <c r="H27" s="19"/>
      <c r="I27" s="19"/>
      <c r="J27" s="19"/>
    </row>
    <row r="29" customFormat="false" ht="24" hidden="false" customHeight="true" outlineLevel="0" collapsed="false">
      <c r="A29" s="3" t="s">
        <v>70</v>
      </c>
      <c r="B29" s="3"/>
      <c r="C29" s="3"/>
      <c r="D29" s="3"/>
      <c r="E29" s="3"/>
      <c r="F29" s="3"/>
      <c r="G29" s="3"/>
      <c r="H29" s="3"/>
      <c r="I29" s="3"/>
      <c r="J29" s="3"/>
    </row>
    <row r="30" customFormat="false" ht="25.5" hidden="false" customHeight="true" outlineLevel="0" collapsed="false">
      <c r="A30" s="17" t="n">
        <v>17</v>
      </c>
      <c r="B30" s="18" t="str">
        <f aca="false">HYPERLINK("#'17 퇴사처리'!A1","퇴사 처리 순서표")</f>
        <v>퇴사 처리 순서표</v>
      </c>
      <c r="C30" s="18"/>
      <c r="D30" s="18"/>
      <c r="E30" s="19" t="s">
        <v>71</v>
      </c>
      <c r="F30" s="19"/>
      <c r="G30" s="19"/>
      <c r="H30" s="19"/>
      <c r="I30" s="19"/>
      <c r="J30" s="19"/>
    </row>
    <row r="31" customFormat="false" ht="25.5" hidden="false" customHeight="true" outlineLevel="0" collapsed="false">
      <c r="A31" s="17" t="n">
        <v>18</v>
      </c>
      <c r="B31" s="18" t="str">
        <f aca="false">HYPERLINK("#'18 채용퍼널지표'!A1","채용 퍼널 지표")</f>
        <v>채용 퍼널 지표</v>
      </c>
      <c r="C31" s="18"/>
      <c r="D31" s="18"/>
      <c r="E31" s="19" t="s">
        <v>72</v>
      </c>
      <c r="F31" s="19"/>
      <c r="G31" s="19"/>
      <c r="H31" s="19"/>
      <c r="I31" s="19"/>
      <c r="J31" s="19"/>
    </row>
  </sheetData>
  <mergeCells count="43">
    <mergeCell ref="A1:J1"/>
    <mergeCell ref="A3:J3"/>
    <mergeCell ref="B4:D4"/>
    <mergeCell ref="E4:J4"/>
    <mergeCell ref="B5:D5"/>
    <mergeCell ref="E5:J5"/>
    <mergeCell ref="B6:D6"/>
    <mergeCell ref="E6:J6"/>
    <mergeCell ref="A8:J8"/>
    <mergeCell ref="B9:D9"/>
    <mergeCell ref="E9:J9"/>
    <mergeCell ref="B10:D10"/>
    <mergeCell ref="E10:J10"/>
    <mergeCell ref="B11:D11"/>
    <mergeCell ref="E11:J11"/>
    <mergeCell ref="B12:D12"/>
    <mergeCell ref="E12:J12"/>
    <mergeCell ref="B13:D13"/>
    <mergeCell ref="E13:J13"/>
    <mergeCell ref="A15:J15"/>
    <mergeCell ref="B16:D16"/>
    <mergeCell ref="E16:J16"/>
    <mergeCell ref="B17:D17"/>
    <mergeCell ref="E17:J17"/>
    <mergeCell ref="A19:J19"/>
    <mergeCell ref="B20:D20"/>
    <mergeCell ref="E20:J20"/>
    <mergeCell ref="B21:D21"/>
    <mergeCell ref="E21:J21"/>
    <mergeCell ref="A23:J23"/>
    <mergeCell ref="B24:D24"/>
    <mergeCell ref="E24:J24"/>
    <mergeCell ref="B25:D25"/>
    <mergeCell ref="E25:J25"/>
    <mergeCell ref="B26:D26"/>
    <mergeCell ref="E26:J26"/>
    <mergeCell ref="B27:D27"/>
    <mergeCell ref="E27:J27"/>
    <mergeCell ref="A29:J29"/>
    <mergeCell ref="B30:D30"/>
    <mergeCell ref="E30:J30"/>
    <mergeCell ref="B31:D31"/>
    <mergeCell ref="E31:J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567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568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569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570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571</v>
      </c>
      <c r="B6" s="4"/>
      <c r="C6" s="22"/>
      <c r="D6" s="22"/>
      <c r="E6" s="22"/>
      <c r="F6" s="22"/>
      <c r="G6" s="22"/>
      <c r="H6" s="22"/>
      <c r="I6" s="22"/>
      <c r="J6" s="22"/>
    </row>
    <row r="8" customFormat="false" ht="24" hidden="false" customHeight="true" outlineLevel="0" collapsed="false">
      <c r="A8" s="3" t="s">
        <v>572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290</v>
      </c>
      <c r="B9" s="12"/>
      <c r="C9" s="12"/>
      <c r="D9" s="12" t="s">
        <v>573</v>
      </c>
      <c r="E9" s="12"/>
      <c r="F9" s="12" t="s">
        <v>574</v>
      </c>
      <c r="G9" s="12"/>
      <c r="H9" s="12" t="s">
        <v>575</v>
      </c>
      <c r="I9" s="12"/>
      <c r="J9" s="12"/>
    </row>
    <row r="10" customFormat="false" ht="25.5" hidden="false" customHeight="true" outlineLevel="0" collapsed="false">
      <c r="A10" s="4" t="s">
        <v>576</v>
      </c>
      <c r="B10" s="4"/>
      <c r="C10" s="4"/>
      <c r="D10" s="38" t="n">
        <v>1200</v>
      </c>
      <c r="E10" s="38"/>
      <c r="F10" s="46"/>
      <c r="G10" s="46"/>
      <c r="H10" s="58" t="n">
        <f aca="false">IF(OR($D$10="",$D$10=0),"",D10/$D$10)</f>
        <v>1</v>
      </c>
      <c r="I10" s="58"/>
      <c r="J10" s="58"/>
    </row>
    <row r="11" customFormat="false" ht="25.5" hidden="false" customHeight="true" outlineLevel="0" collapsed="false">
      <c r="A11" s="4" t="s">
        <v>577</v>
      </c>
      <c r="B11" s="4"/>
      <c r="C11" s="4"/>
      <c r="D11" s="38" t="n">
        <v>46</v>
      </c>
      <c r="E11" s="38"/>
      <c r="F11" s="46" t="n">
        <f aca="false">IF(OR(D10="",D10=0),"",D11/D10)</f>
        <v>0.0383333333333333</v>
      </c>
      <c r="G11" s="46"/>
      <c r="H11" s="58" t="n">
        <f aca="false">IF(OR($D$10="",$D$10=0),"",D11/$D$10)</f>
        <v>0.0383333333333333</v>
      </c>
      <c r="I11" s="58"/>
      <c r="J11" s="58"/>
    </row>
    <row r="12" customFormat="false" ht="25.5" hidden="false" customHeight="true" outlineLevel="0" collapsed="false">
      <c r="A12" s="4" t="s">
        <v>578</v>
      </c>
      <c r="B12" s="4"/>
      <c r="C12" s="4"/>
      <c r="D12" s="38" t="n">
        <v>12</v>
      </c>
      <c r="E12" s="38"/>
      <c r="F12" s="46" t="n">
        <f aca="false">IF(OR(D11="",D11=0),"",D12/D11)</f>
        <v>0.260869565217391</v>
      </c>
      <c r="G12" s="46"/>
      <c r="H12" s="58" t="n">
        <f aca="false">IF(OR($D$10="",$D$10=0),"",D12/$D$10)</f>
        <v>0.01</v>
      </c>
      <c r="I12" s="58"/>
      <c r="J12" s="58"/>
    </row>
    <row r="13" customFormat="false" ht="25.5" hidden="false" customHeight="true" outlineLevel="0" collapsed="false">
      <c r="A13" s="13" t="s">
        <v>579</v>
      </c>
      <c r="B13" s="13"/>
      <c r="C13" s="13"/>
      <c r="D13" s="38" t="n">
        <v>8</v>
      </c>
      <c r="E13" s="38"/>
      <c r="F13" s="46" t="n">
        <f aca="false">IF(OR(D12="",D12=0),"",D13/D12)</f>
        <v>0.666666666666667</v>
      </c>
      <c r="G13" s="46"/>
      <c r="H13" s="58" t="n">
        <f aca="false">IF(OR($D$10="",$D$10=0),"",D13/$D$10)</f>
        <v>0.00666666666666667</v>
      </c>
      <c r="I13" s="58"/>
      <c r="J13" s="58"/>
    </row>
    <row r="14" customFormat="false" ht="25.5" hidden="false" customHeight="true" outlineLevel="0" collapsed="false">
      <c r="A14" s="4" t="s">
        <v>580</v>
      </c>
      <c r="B14" s="4"/>
      <c r="C14" s="4"/>
      <c r="D14" s="38" t="n">
        <v>3</v>
      </c>
      <c r="E14" s="38"/>
      <c r="F14" s="46" t="n">
        <f aca="false">IF(OR(D13="",D13=0),"",D14/D13)</f>
        <v>0.375</v>
      </c>
      <c r="G14" s="46"/>
      <c r="H14" s="58" t="n">
        <f aca="false">IF(OR($D$10="",$D$10=0),"",D14/$D$10)</f>
        <v>0.0025</v>
      </c>
      <c r="I14" s="58"/>
      <c r="J14" s="58"/>
    </row>
    <row r="15" customFormat="false" ht="25.5" hidden="false" customHeight="true" outlineLevel="0" collapsed="false">
      <c r="A15" s="4" t="s">
        <v>581</v>
      </c>
      <c r="B15" s="4"/>
      <c r="C15" s="4"/>
      <c r="D15" s="38" t="n">
        <v>2</v>
      </c>
      <c r="E15" s="38"/>
      <c r="F15" s="46" t="n">
        <f aca="false">IF(OR(D14="",D14=0),"",D15/D14)</f>
        <v>0.666666666666667</v>
      </c>
      <c r="G15" s="46"/>
      <c r="H15" s="58" t="n">
        <f aca="false">IF(OR($D$10="",$D$10=0),"",D15/$D$10)</f>
        <v>0.00166666666666667</v>
      </c>
      <c r="I15" s="58"/>
      <c r="J15" s="58"/>
    </row>
    <row r="16" customFormat="false" ht="25.5" hidden="false" customHeight="true" outlineLevel="0" collapsed="false">
      <c r="A16" s="4" t="s">
        <v>582</v>
      </c>
      <c r="B16" s="4"/>
      <c r="C16" s="4"/>
      <c r="D16" s="38" t="n">
        <v>1</v>
      </c>
      <c r="E16" s="38"/>
      <c r="F16" s="46" t="n">
        <f aca="false">IF(OR(D15="",D15=0),"",D16/D15)</f>
        <v>0.5</v>
      </c>
      <c r="G16" s="46"/>
      <c r="H16" s="58" t="n">
        <f aca="false">IF(OR($D$10="",$D$10=0),"",D16/$D$10)</f>
        <v>0.000833333333333333</v>
      </c>
      <c r="I16" s="58"/>
      <c r="J16" s="58"/>
    </row>
    <row r="18" customFormat="false" ht="24" hidden="false" customHeight="true" outlineLevel="0" collapsed="false">
      <c r="A18" s="14" t="s">
        <v>583</v>
      </c>
      <c r="B18" s="14"/>
      <c r="C18" s="14"/>
      <c r="D18" s="14"/>
      <c r="E18" s="14"/>
      <c r="F18" s="14"/>
      <c r="G18" s="14"/>
      <c r="H18" s="14"/>
      <c r="I18" s="14"/>
      <c r="J18" s="14"/>
    </row>
    <row r="19" customFormat="false" ht="25.5" hidden="false" customHeight="true" outlineLevel="0" collapsed="false">
      <c r="A19" s="25" t="s">
        <v>584</v>
      </c>
      <c r="B19" s="25"/>
      <c r="C19" s="25"/>
      <c r="D19" s="42" t="n">
        <v>47</v>
      </c>
      <c r="E19" s="42"/>
      <c r="F19" s="19"/>
      <c r="G19" s="19"/>
      <c r="H19" s="19"/>
      <c r="I19" s="19"/>
      <c r="J19" s="19"/>
    </row>
    <row r="20" customFormat="false" ht="25.5" hidden="false" customHeight="true" outlineLevel="0" collapsed="false">
      <c r="A20" s="25" t="s">
        <v>585</v>
      </c>
      <c r="B20" s="25"/>
      <c r="C20" s="25"/>
      <c r="D20" s="42" t="n">
        <v>180</v>
      </c>
      <c r="E20" s="42"/>
      <c r="F20" s="19" t="s">
        <v>586</v>
      </c>
      <c r="G20" s="19"/>
      <c r="H20" s="19"/>
      <c r="I20" s="19"/>
      <c r="J20" s="19"/>
    </row>
    <row r="21" customFormat="false" ht="25.5" hidden="false" customHeight="true" outlineLevel="0" collapsed="false">
      <c r="A21" s="25" t="s">
        <v>587</v>
      </c>
      <c r="B21" s="25"/>
      <c r="C21" s="25"/>
      <c r="D21" s="42" t="n">
        <v>24</v>
      </c>
      <c r="E21" s="42"/>
      <c r="F21" s="19" t="s">
        <v>588</v>
      </c>
      <c r="G21" s="19"/>
      <c r="H21" s="19"/>
      <c r="I21" s="19"/>
      <c r="J21" s="19"/>
    </row>
    <row r="22" customFormat="false" ht="25.5" hidden="false" customHeight="true" outlineLevel="0" collapsed="false">
      <c r="A22" s="25" t="s">
        <v>589</v>
      </c>
      <c r="B22" s="25"/>
      <c r="C22" s="25"/>
      <c r="D22" s="41" t="n">
        <f aca="false">IF(OR(D16="",D16=0),"",D20/D16)</f>
        <v>180</v>
      </c>
      <c r="E22" s="41"/>
      <c r="F22" s="19" t="s">
        <v>590</v>
      </c>
      <c r="G22" s="19"/>
      <c r="H22" s="19"/>
      <c r="I22" s="19"/>
      <c r="J22" s="19"/>
    </row>
    <row r="24" customFormat="false" ht="25.5" hidden="false" customHeight="true" outlineLevel="0" collapsed="false">
      <c r="A24" s="25" t="s">
        <v>591</v>
      </c>
      <c r="B24" s="25"/>
      <c r="C24" s="25"/>
      <c r="D24" s="32" t="str">
        <f aca="false">IFERROR(INDEX(A10:A16,MATCH(MIN(F11:F16),F10:F16,0)),"")</f>
        <v>지원</v>
      </c>
      <c r="E24" s="32"/>
      <c r="F24" s="19" t="s">
        <v>592</v>
      </c>
      <c r="G24" s="19"/>
      <c r="H24" s="19"/>
      <c r="I24" s="19"/>
      <c r="J24" s="19"/>
    </row>
    <row r="25" customFormat="false" ht="31.5" hidden="false" customHeight="true" outlineLevel="0" collapsed="false">
      <c r="A25" s="4" t="s">
        <v>593</v>
      </c>
      <c r="B25" s="4"/>
      <c r="C25" s="4"/>
      <c r="D25" s="22"/>
      <c r="E25" s="22"/>
      <c r="F25" s="22"/>
      <c r="G25" s="22"/>
      <c r="H25" s="22"/>
      <c r="I25" s="22"/>
      <c r="J25" s="22"/>
    </row>
    <row r="26" customFormat="false" ht="30" hidden="false" customHeight="true" outlineLevel="0" collapsed="false">
      <c r="A26" s="15" t="s">
        <v>594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61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C9"/>
    <mergeCell ref="D9:E9"/>
    <mergeCell ref="F9:G9"/>
    <mergeCell ref="H9:J9"/>
    <mergeCell ref="A10:C10"/>
    <mergeCell ref="D10:E10"/>
    <mergeCell ref="F10:G10"/>
    <mergeCell ref="H10:J10"/>
    <mergeCell ref="A11:C11"/>
    <mergeCell ref="D11:E11"/>
    <mergeCell ref="F11:G11"/>
    <mergeCell ref="H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A15:C15"/>
    <mergeCell ref="D15:E15"/>
    <mergeCell ref="F15:G15"/>
    <mergeCell ref="H15:J15"/>
    <mergeCell ref="A16:C16"/>
    <mergeCell ref="D16:E16"/>
    <mergeCell ref="F16:G16"/>
    <mergeCell ref="H16:J16"/>
    <mergeCell ref="A18:J18"/>
    <mergeCell ref="A19:C19"/>
    <mergeCell ref="D19:E19"/>
    <mergeCell ref="F19:J19"/>
    <mergeCell ref="A20:C20"/>
    <mergeCell ref="D20:E20"/>
    <mergeCell ref="F20:J20"/>
    <mergeCell ref="A21:C21"/>
    <mergeCell ref="D21:E21"/>
    <mergeCell ref="F21:J21"/>
    <mergeCell ref="A22:C22"/>
    <mergeCell ref="D22:E22"/>
    <mergeCell ref="F22:J22"/>
    <mergeCell ref="A24:C24"/>
    <mergeCell ref="D24:E24"/>
    <mergeCell ref="F24:J24"/>
    <mergeCell ref="A25:C25"/>
    <mergeCell ref="D25:J25"/>
    <mergeCell ref="A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73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75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77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79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80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81</v>
      </c>
      <c r="B7" s="12"/>
      <c r="C7" s="12"/>
      <c r="D7" s="12" t="s">
        <v>82</v>
      </c>
      <c r="E7" s="12"/>
      <c r="F7" s="12" t="s">
        <v>83</v>
      </c>
      <c r="G7" s="12" t="s">
        <v>84</v>
      </c>
      <c r="H7" s="12"/>
      <c r="I7" s="12"/>
      <c r="J7" s="12"/>
    </row>
    <row r="8" customFormat="false" ht="25.5" hidden="false" customHeight="true" outlineLevel="0" collapsed="false">
      <c r="A8" s="22" t="s">
        <v>85</v>
      </c>
      <c r="B8" s="22"/>
      <c r="C8" s="22"/>
      <c r="D8" s="22" t="s">
        <v>86</v>
      </c>
      <c r="E8" s="22"/>
      <c r="F8" s="23" t="s">
        <v>87</v>
      </c>
      <c r="G8" s="22" t="s">
        <v>88</v>
      </c>
      <c r="H8" s="22"/>
      <c r="I8" s="22"/>
      <c r="J8" s="22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25.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25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25.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</row>
    <row r="17" customFormat="false" ht="24" hidden="false" customHeight="true" outlineLevel="0" collapsed="false">
      <c r="A17" s="3" t="s">
        <v>89</v>
      </c>
      <c r="B17" s="3"/>
      <c r="C17" s="3"/>
      <c r="D17" s="3"/>
      <c r="E17" s="3"/>
      <c r="F17" s="3"/>
      <c r="G17" s="3"/>
      <c r="H17" s="3"/>
      <c r="I17" s="3"/>
      <c r="J17" s="3"/>
    </row>
    <row r="18" customFormat="false" ht="30" hidden="false" customHeight="true" outlineLevel="0" collapsed="false">
      <c r="A18" s="4" t="s">
        <v>90</v>
      </c>
      <c r="B18" s="4"/>
      <c r="C18" s="22" t="s">
        <v>91</v>
      </c>
      <c r="D18" s="22"/>
      <c r="E18" s="22"/>
      <c r="F18" s="22"/>
      <c r="G18" s="22"/>
      <c r="H18" s="22"/>
      <c r="I18" s="22"/>
      <c r="J18" s="22"/>
    </row>
    <row r="19" customFormat="false" ht="33.75" hidden="false" customHeight="true" outlineLevel="0" collapsed="false">
      <c r="A19" s="4" t="s">
        <v>92</v>
      </c>
      <c r="B19" s="4"/>
      <c r="C19" s="22" t="s">
        <v>93</v>
      </c>
      <c r="D19" s="22"/>
      <c r="E19" s="22"/>
      <c r="F19" s="22"/>
      <c r="G19" s="22"/>
      <c r="H19" s="22"/>
      <c r="I19" s="22"/>
      <c r="J19" s="22"/>
    </row>
    <row r="21" customFormat="false" ht="24" hidden="false" customHeight="true" outlineLevel="0" collapsed="false">
      <c r="A21" s="3" t="s">
        <v>94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21.75" hidden="false" customHeight="true" outlineLevel="0" collapsed="false">
      <c r="A22" s="12" t="s">
        <v>95</v>
      </c>
      <c r="B22" s="12"/>
      <c r="C22" s="12" t="s">
        <v>96</v>
      </c>
      <c r="D22" s="12"/>
      <c r="E22" s="12" t="s">
        <v>97</v>
      </c>
      <c r="F22" s="12"/>
      <c r="G22" s="12" t="s">
        <v>98</v>
      </c>
      <c r="H22" s="12"/>
      <c r="I22" s="12" t="s">
        <v>99</v>
      </c>
      <c r="J22" s="12"/>
    </row>
    <row r="23" customFormat="false" ht="25.5" hidden="false" customHeight="true" outlineLevel="0" collapsed="false">
      <c r="A23" s="22" t="s">
        <v>100</v>
      </c>
      <c r="B23" s="22"/>
      <c r="C23" s="23" t="s">
        <v>101</v>
      </c>
      <c r="D23" s="23"/>
      <c r="E23" s="22" t="s">
        <v>102</v>
      </c>
      <c r="F23" s="22"/>
      <c r="G23" s="23" t="s">
        <v>103</v>
      </c>
      <c r="H23" s="23"/>
      <c r="I23" s="22" t="s">
        <v>104</v>
      </c>
      <c r="J23" s="22"/>
    </row>
    <row r="24" customFormat="false" ht="25.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customFormat="false" ht="25.5" hidden="false" customHeight="tru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customFormat="false" ht="25.5" hidden="false" customHeight="tru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customFormat="false" ht="30" hidden="false" customHeight="true" outlineLevel="0" collapsed="false">
      <c r="A27" s="15" t="s">
        <v>105</v>
      </c>
      <c r="B27" s="15"/>
      <c r="C27" s="15"/>
      <c r="D27" s="15"/>
      <c r="E27" s="15"/>
      <c r="F27" s="15"/>
      <c r="G27" s="15"/>
      <c r="H27" s="15"/>
      <c r="I27" s="15"/>
      <c r="J27" s="15"/>
    </row>
  </sheetData>
  <mergeCells count="67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G7:J7"/>
    <mergeCell ref="A8:C8"/>
    <mergeCell ref="D8:E8"/>
    <mergeCell ref="G8:J8"/>
    <mergeCell ref="A9:C9"/>
    <mergeCell ref="D9:E9"/>
    <mergeCell ref="G9:J9"/>
    <mergeCell ref="A10:C10"/>
    <mergeCell ref="D10:E10"/>
    <mergeCell ref="G10:J10"/>
    <mergeCell ref="A11:C11"/>
    <mergeCell ref="D11:E11"/>
    <mergeCell ref="G11:J11"/>
    <mergeCell ref="A12:C12"/>
    <mergeCell ref="D12:E12"/>
    <mergeCell ref="G12:J12"/>
    <mergeCell ref="A13:C13"/>
    <mergeCell ref="D13:E13"/>
    <mergeCell ref="G13:J13"/>
    <mergeCell ref="A14:C14"/>
    <mergeCell ref="D14:E14"/>
    <mergeCell ref="G14:J14"/>
    <mergeCell ref="A15:C15"/>
    <mergeCell ref="D15:E15"/>
    <mergeCell ref="G15:J15"/>
    <mergeCell ref="A17:J17"/>
    <mergeCell ref="A18:B18"/>
    <mergeCell ref="C18:J18"/>
    <mergeCell ref="A19:B19"/>
    <mergeCell ref="C19:J19"/>
    <mergeCell ref="A21:J21"/>
    <mergeCell ref="A22:B22"/>
    <mergeCell ref="C22:D22"/>
    <mergeCell ref="E22:F22"/>
    <mergeCell ref="G22:H22"/>
    <mergeCell ref="I22:J22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A27:J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107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108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109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110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33.75" hidden="false" customHeight="true" outlineLevel="0" collapsed="false">
      <c r="A7" s="4" t="s">
        <v>95</v>
      </c>
      <c r="B7" s="4"/>
      <c r="C7" s="22" t="s">
        <v>111</v>
      </c>
      <c r="D7" s="22"/>
      <c r="E7" s="22"/>
      <c r="F7" s="22"/>
      <c r="G7" s="22"/>
      <c r="H7" s="22"/>
      <c r="I7" s="22"/>
      <c r="J7" s="22"/>
    </row>
    <row r="8" customFormat="false" ht="33.75" hidden="false" customHeight="true" outlineLevel="0" collapsed="false">
      <c r="A8" s="4" t="s">
        <v>112</v>
      </c>
      <c r="B8" s="4"/>
      <c r="C8" s="22" t="s">
        <v>113</v>
      </c>
      <c r="D8" s="22"/>
      <c r="E8" s="22"/>
      <c r="F8" s="22"/>
      <c r="G8" s="22"/>
      <c r="H8" s="22"/>
      <c r="I8" s="22"/>
      <c r="J8" s="22"/>
    </row>
    <row r="9" customFormat="false" ht="33.75" hidden="false" customHeight="true" outlineLevel="0" collapsed="false">
      <c r="A9" s="4" t="s">
        <v>114</v>
      </c>
      <c r="B9" s="4"/>
      <c r="C9" s="22" t="s">
        <v>115</v>
      </c>
      <c r="D9" s="22"/>
      <c r="E9" s="22"/>
      <c r="F9" s="22"/>
      <c r="G9" s="22"/>
      <c r="H9" s="22"/>
      <c r="I9" s="22"/>
      <c r="J9" s="22"/>
    </row>
    <row r="10" customFormat="false" ht="33.75" hidden="false" customHeight="true" outlineLevel="0" collapsed="false">
      <c r="A10" s="4" t="s">
        <v>116</v>
      </c>
      <c r="B10" s="4"/>
      <c r="C10" s="22" t="s">
        <v>117</v>
      </c>
      <c r="D10" s="22"/>
      <c r="E10" s="22"/>
      <c r="F10" s="22"/>
      <c r="G10" s="22"/>
      <c r="H10" s="22"/>
      <c r="I10" s="22"/>
      <c r="J10" s="22"/>
    </row>
    <row r="11" customFormat="false" ht="33.75" hidden="false" customHeight="true" outlineLevel="0" collapsed="false">
      <c r="A11" s="4" t="s">
        <v>118</v>
      </c>
      <c r="B11" s="4"/>
      <c r="C11" s="22" t="s">
        <v>119</v>
      </c>
      <c r="D11" s="22"/>
      <c r="E11" s="22"/>
      <c r="F11" s="22"/>
      <c r="G11" s="22"/>
      <c r="H11" s="22"/>
      <c r="I11" s="22"/>
      <c r="J11" s="22"/>
    </row>
    <row r="12" customFormat="false" ht="33.75" hidden="false" customHeight="true" outlineLevel="0" collapsed="false">
      <c r="A12" s="4" t="s">
        <v>120</v>
      </c>
      <c r="B12" s="4"/>
      <c r="C12" s="22" t="s">
        <v>121</v>
      </c>
      <c r="D12" s="22"/>
      <c r="E12" s="22"/>
      <c r="F12" s="22"/>
      <c r="G12" s="22"/>
      <c r="H12" s="22"/>
      <c r="I12" s="22"/>
      <c r="J12" s="22"/>
    </row>
    <row r="13" customFormat="false" ht="33.75" hidden="false" customHeight="true" outlineLevel="0" collapsed="false">
      <c r="A13" s="4" t="s">
        <v>122</v>
      </c>
      <c r="B13" s="4"/>
      <c r="C13" s="22" t="s">
        <v>123</v>
      </c>
      <c r="D13" s="22"/>
      <c r="E13" s="22"/>
      <c r="F13" s="22"/>
      <c r="G13" s="22"/>
      <c r="H13" s="22"/>
      <c r="I13" s="22"/>
      <c r="J13" s="22"/>
    </row>
    <row r="14" customFormat="false" ht="33.75" hidden="false" customHeight="true" outlineLevel="0" collapsed="false">
      <c r="A14" s="4" t="s">
        <v>124</v>
      </c>
      <c r="B14" s="4"/>
      <c r="C14" s="22" t="s">
        <v>125</v>
      </c>
      <c r="D14" s="22"/>
      <c r="E14" s="22"/>
      <c r="F14" s="22"/>
      <c r="G14" s="22"/>
      <c r="H14" s="22"/>
      <c r="I14" s="22"/>
      <c r="J14" s="22"/>
    </row>
    <row r="15" customFormat="false" ht="33.75" hidden="false" customHeight="true" outlineLevel="0" collapsed="false">
      <c r="A15" s="4" t="s">
        <v>126</v>
      </c>
      <c r="B15" s="4"/>
      <c r="C15" s="22" t="s">
        <v>127</v>
      </c>
      <c r="D15" s="22"/>
      <c r="E15" s="22"/>
      <c r="F15" s="22"/>
      <c r="G15" s="22"/>
      <c r="H15" s="22"/>
      <c r="I15" s="22"/>
      <c r="J15" s="22"/>
    </row>
    <row r="16" customFormat="false" ht="33.75" hidden="false" customHeight="true" outlineLevel="0" collapsed="false">
      <c r="A16" s="4" t="s">
        <v>128</v>
      </c>
      <c r="B16" s="4"/>
      <c r="C16" s="22" t="s">
        <v>129</v>
      </c>
      <c r="D16" s="22"/>
      <c r="E16" s="22"/>
      <c r="F16" s="22"/>
      <c r="G16" s="22"/>
      <c r="H16" s="22"/>
      <c r="I16" s="22"/>
      <c r="J16" s="22"/>
    </row>
    <row r="17" customFormat="false" ht="30" hidden="false" customHeight="true" outlineLevel="0" collapsed="false">
      <c r="A17" s="15" t="s">
        <v>130</v>
      </c>
      <c r="B17" s="15"/>
      <c r="C17" s="15"/>
      <c r="D17" s="15"/>
      <c r="E17" s="15"/>
      <c r="F17" s="15"/>
      <c r="G17" s="15"/>
      <c r="H17" s="15"/>
      <c r="I17" s="15"/>
      <c r="J17" s="15"/>
    </row>
  </sheetData>
  <mergeCells count="29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B8"/>
    <mergeCell ref="C8:J8"/>
    <mergeCell ref="A9:B9"/>
    <mergeCell ref="C9:J9"/>
    <mergeCell ref="A10:B10"/>
    <mergeCell ref="C10:J10"/>
    <mergeCell ref="A11:B11"/>
    <mergeCell ref="C11:J11"/>
    <mergeCell ref="A12:B12"/>
    <mergeCell ref="C12:J12"/>
    <mergeCell ref="A13:B13"/>
    <mergeCell ref="C13:J13"/>
    <mergeCell ref="A14:B14"/>
    <mergeCell ref="C14:J14"/>
    <mergeCell ref="A15:B15"/>
    <mergeCell ref="C15:J15"/>
    <mergeCell ref="A16:B16"/>
    <mergeCell ref="C16:J16"/>
    <mergeCell ref="A17:J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131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132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133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134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135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136</v>
      </c>
      <c r="B7" s="12"/>
      <c r="C7" s="12"/>
      <c r="D7" s="12"/>
      <c r="E7" s="12"/>
      <c r="F7" s="12" t="s">
        <v>137</v>
      </c>
      <c r="G7" s="12"/>
      <c r="H7" s="12"/>
      <c r="I7" s="12" t="s">
        <v>138</v>
      </c>
      <c r="J7" s="12"/>
    </row>
    <row r="8" customFormat="false" ht="24" hidden="false" customHeight="true" outlineLevel="0" collapsed="false">
      <c r="A8" s="8" t="s">
        <v>139</v>
      </c>
      <c r="B8" s="8"/>
      <c r="C8" s="8"/>
      <c r="D8" s="8"/>
      <c r="E8" s="8"/>
      <c r="F8" s="19" t="s">
        <v>140</v>
      </c>
      <c r="G8" s="19"/>
      <c r="H8" s="19"/>
      <c r="I8" s="24"/>
      <c r="J8" s="24"/>
    </row>
    <row r="9" customFormat="false" ht="24" hidden="false" customHeight="true" outlineLevel="0" collapsed="false">
      <c r="A9" s="8" t="s">
        <v>141</v>
      </c>
      <c r="B9" s="8"/>
      <c r="C9" s="8"/>
      <c r="D9" s="8"/>
      <c r="E9" s="8"/>
      <c r="F9" s="19" t="s">
        <v>142</v>
      </c>
      <c r="G9" s="19"/>
      <c r="H9" s="19"/>
      <c r="I9" s="24"/>
      <c r="J9" s="24"/>
    </row>
    <row r="10" customFormat="false" ht="24" hidden="false" customHeight="true" outlineLevel="0" collapsed="false">
      <c r="A10" s="8" t="s">
        <v>143</v>
      </c>
      <c r="B10" s="8"/>
      <c r="C10" s="8"/>
      <c r="D10" s="8"/>
      <c r="E10" s="8"/>
      <c r="F10" s="19" t="s">
        <v>144</v>
      </c>
      <c r="G10" s="19"/>
      <c r="H10" s="19"/>
      <c r="I10" s="24"/>
      <c r="J10" s="24"/>
    </row>
    <row r="11" customFormat="false" ht="24" hidden="false" customHeight="true" outlineLevel="0" collapsed="false">
      <c r="A11" s="8" t="s">
        <v>145</v>
      </c>
      <c r="B11" s="8"/>
      <c r="C11" s="8"/>
      <c r="D11" s="8"/>
      <c r="E11" s="8"/>
      <c r="F11" s="19" t="s">
        <v>146</v>
      </c>
      <c r="G11" s="19"/>
      <c r="H11" s="19"/>
      <c r="I11" s="24"/>
      <c r="J11" s="24"/>
    </row>
    <row r="12" customFormat="false" ht="24" hidden="false" customHeight="true" outlineLevel="0" collapsed="false">
      <c r="A12" s="8" t="s">
        <v>147</v>
      </c>
      <c r="B12" s="8"/>
      <c r="C12" s="8"/>
      <c r="D12" s="8"/>
      <c r="E12" s="8"/>
      <c r="F12" s="19" t="s">
        <v>148</v>
      </c>
      <c r="G12" s="19"/>
      <c r="H12" s="19"/>
      <c r="I12" s="24"/>
      <c r="J12" s="24"/>
    </row>
    <row r="13" customFormat="false" ht="24" hidden="false" customHeight="true" outlineLevel="0" collapsed="false">
      <c r="A13" s="8" t="s">
        <v>149</v>
      </c>
      <c r="B13" s="8"/>
      <c r="C13" s="8"/>
      <c r="D13" s="8"/>
      <c r="E13" s="8"/>
      <c r="F13" s="19" t="s">
        <v>150</v>
      </c>
      <c r="G13" s="19"/>
      <c r="H13" s="19"/>
      <c r="I13" s="24"/>
      <c r="J13" s="24"/>
    </row>
    <row r="14" customFormat="false" ht="24" hidden="false" customHeight="true" outlineLevel="0" collapsed="false">
      <c r="A14" s="8" t="s">
        <v>151</v>
      </c>
      <c r="B14" s="8"/>
      <c r="C14" s="8"/>
      <c r="D14" s="8"/>
      <c r="E14" s="8"/>
      <c r="F14" s="19" t="s">
        <v>152</v>
      </c>
      <c r="G14" s="19"/>
      <c r="H14" s="19"/>
      <c r="I14" s="24"/>
      <c r="J14" s="24"/>
    </row>
    <row r="15" customFormat="false" ht="24" hidden="false" customHeight="true" outlineLevel="0" collapsed="false">
      <c r="A15" s="8" t="s">
        <v>153</v>
      </c>
      <c r="B15" s="8"/>
      <c r="C15" s="8"/>
      <c r="D15" s="8"/>
      <c r="E15" s="8"/>
      <c r="F15" s="19" t="s">
        <v>154</v>
      </c>
      <c r="G15" s="19"/>
      <c r="H15" s="19"/>
      <c r="I15" s="24"/>
      <c r="J15" s="24"/>
    </row>
    <row r="16" customFormat="false" ht="24" hidden="false" customHeight="true" outlineLevel="0" collapsed="false">
      <c r="A16" s="8" t="s">
        <v>155</v>
      </c>
      <c r="B16" s="8"/>
      <c r="C16" s="8"/>
      <c r="D16" s="8"/>
      <c r="E16" s="8"/>
      <c r="F16" s="19" t="s">
        <v>156</v>
      </c>
      <c r="G16" s="19"/>
      <c r="H16" s="19"/>
      <c r="I16" s="24"/>
      <c r="J16" s="24"/>
    </row>
    <row r="17" customFormat="false" ht="24" hidden="false" customHeight="true" outlineLevel="0" collapsed="false">
      <c r="A17" s="8" t="s">
        <v>157</v>
      </c>
      <c r="B17" s="8"/>
      <c r="C17" s="8"/>
      <c r="D17" s="8"/>
      <c r="E17" s="8"/>
      <c r="F17" s="19" t="s">
        <v>158</v>
      </c>
      <c r="G17" s="19"/>
      <c r="H17" s="19"/>
      <c r="I17" s="24"/>
      <c r="J17" s="24"/>
    </row>
    <row r="18" customFormat="false" ht="24" hidden="false" customHeight="true" outlineLevel="0" collapsed="false">
      <c r="A18" s="8" t="s">
        <v>159</v>
      </c>
      <c r="B18" s="8"/>
      <c r="C18" s="8"/>
      <c r="D18" s="8"/>
      <c r="E18" s="8"/>
      <c r="F18" s="19" t="s">
        <v>160</v>
      </c>
      <c r="G18" s="19"/>
      <c r="H18" s="19"/>
      <c r="I18" s="24"/>
      <c r="J18" s="24"/>
    </row>
    <row r="19" customFormat="false" ht="24" hidden="false" customHeight="true" outlineLevel="0" collapsed="false">
      <c r="A19" s="8" t="s">
        <v>161</v>
      </c>
      <c r="B19" s="8"/>
      <c r="C19" s="8"/>
      <c r="D19" s="8"/>
      <c r="E19" s="8"/>
      <c r="F19" s="19" t="s">
        <v>162</v>
      </c>
      <c r="G19" s="19"/>
      <c r="H19" s="19"/>
      <c r="I19" s="24"/>
      <c r="J19" s="24"/>
    </row>
    <row r="20" customFormat="false" ht="25.5" hidden="false" customHeight="true" outlineLevel="0" collapsed="false">
      <c r="A20" s="25" t="s">
        <v>30</v>
      </c>
      <c r="B20" s="25"/>
      <c r="C20" s="25"/>
      <c r="D20" s="25"/>
      <c r="E20" s="25"/>
      <c r="F20" s="26" t="n">
        <f aca="false">COUNTIF(I8:I19,1)/12</f>
        <v>0</v>
      </c>
      <c r="G20" s="26"/>
      <c r="H20" s="19" t="s">
        <v>163</v>
      </c>
      <c r="I20" s="19"/>
      <c r="J20" s="19"/>
    </row>
    <row r="21" customFormat="false" ht="30" hidden="false" customHeight="true" outlineLevel="0" collapsed="false">
      <c r="A21" s="15" t="s">
        <v>164</v>
      </c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51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H7"/>
    <mergeCell ref="I7:J7"/>
    <mergeCell ref="A8:E8"/>
    <mergeCell ref="F8:H8"/>
    <mergeCell ref="I8:J8"/>
    <mergeCell ref="A9:E9"/>
    <mergeCell ref="F9:H9"/>
    <mergeCell ref="I9:J9"/>
    <mergeCell ref="A10:E10"/>
    <mergeCell ref="F10:H10"/>
    <mergeCell ref="I10:J10"/>
    <mergeCell ref="A11:E11"/>
    <mergeCell ref="F11:H11"/>
    <mergeCell ref="I11:J11"/>
    <mergeCell ref="A12:E12"/>
    <mergeCell ref="F12:H12"/>
    <mergeCell ref="I12:J12"/>
    <mergeCell ref="A13:E13"/>
    <mergeCell ref="F13:H13"/>
    <mergeCell ref="I13:J13"/>
    <mergeCell ref="A14:E14"/>
    <mergeCell ref="F14:H14"/>
    <mergeCell ref="I14:J14"/>
    <mergeCell ref="A15:E15"/>
    <mergeCell ref="F15:H15"/>
    <mergeCell ref="I15:J15"/>
    <mergeCell ref="A16:E16"/>
    <mergeCell ref="F16:H16"/>
    <mergeCell ref="I16:J16"/>
    <mergeCell ref="A17:E17"/>
    <mergeCell ref="F17:H17"/>
    <mergeCell ref="I17:J17"/>
    <mergeCell ref="A18:E18"/>
    <mergeCell ref="F18:H18"/>
    <mergeCell ref="I18:J18"/>
    <mergeCell ref="A19:E19"/>
    <mergeCell ref="F19:H19"/>
    <mergeCell ref="I19:J19"/>
    <mergeCell ref="A20:E20"/>
    <mergeCell ref="F20:G20"/>
    <mergeCell ref="H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165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166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167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168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169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4" t="s">
        <v>170</v>
      </c>
      <c r="B7" s="4"/>
      <c r="C7" s="22" t="s">
        <v>171</v>
      </c>
      <c r="D7" s="22"/>
      <c r="E7" s="22"/>
      <c r="F7" s="22"/>
      <c r="G7" s="22"/>
      <c r="H7" s="22"/>
      <c r="I7" s="22"/>
      <c r="J7" s="22"/>
    </row>
    <row r="8" customFormat="false" ht="25.5" hidden="false" customHeight="true" outlineLevel="0" collapsed="false">
      <c r="A8" s="4" t="s">
        <v>172</v>
      </c>
      <c r="B8" s="4"/>
      <c r="C8" s="22" t="s">
        <v>171</v>
      </c>
      <c r="D8" s="22"/>
      <c r="E8" s="22"/>
      <c r="F8" s="22"/>
      <c r="G8" s="22"/>
      <c r="H8" s="22"/>
      <c r="I8" s="22"/>
      <c r="J8" s="22"/>
    </row>
    <row r="9" customFormat="false" ht="25.5" hidden="false" customHeight="true" outlineLevel="0" collapsed="false">
      <c r="A9" s="4" t="s">
        <v>173</v>
      </c>
      <c r="B9" s="4"/>
      <c r="C9" s="22" t="s">
        <v>171</v>
      </c>
      <c r="D9" s="22"/>
      <c r="E9" s="22"/>
      <c r="F9" s="22"/>
      <c r="G9" s="22"/>
      <c r="H9" s="22"/>
      <c r="I9" s="22"/>
      <c r="J9" s="22"/>
    </row>
    <row r="11" customFormat="false" ht="24" hidden="false" customHeight="true" outlineLevel="0" collapsed="false">
      <c r="A11" s="3" t="s">
        <v>174</v>
      </c>
      <c r="B11" s="3"/>
      <c r="C11" s="3"/>
      <c r="D11" s="3"/>
      <c r="E11" s="3"/>
      <c r="F11" s="3"/>
      <c r="G11" s="3"/>
      <c r="H11" s="3"/>
      <c r="I11" s="3"/>
      <c r="J11" s="3"/>
    </row>
    <row r="12" customFormat="false" ht="21.75" hidden="false" customHeight="true" outlineLevel="0" collapsed="false">
      <c r="A12" s="12" t="s">
        <v>175</v>
      </c>
      <c r="B12" s="12"/>
      <c r="C12" s="12" t="s">
        <v>176</v>
      </c>
      <c r="D12" s="12" t="s">
        <v>177</v>
      </c>
      <c r="E12" s="12" t="s">
        <v>178</v>
      </c>
      <c r="F12" s="12" t="s">
        <v>179</v>
      </c>
      <c r="G12" s="12" t="s">
        <v>180</v>
      </c>
      <c r="H12" s="12" t="s">
        <v>181</v>
      </c>
      <c r="I12" s="12" t="s">
        <v>182</v>
      </c>
      <c r="J12" s="12"/>
    </row>
    <row r="13" customFormat="false" ht="24" hidden="false" customHeight="true" outlineLevel="0" collapsed="false">
      <c r="A13" s="27" t="s">
        <v>183</v>
      </c>
      <c r="B13" s="27"/>
      <c r="C13" s="24" t="n">
        <v>4</v>
      </c>
      <c r="D13" s="24" t="n">
        <v>4</v>
      </c>
      <c r="E13" s="24" t="n">
        <v>4</v>
      </c>
      <c r="F13" s="24" t="n">
        <v>4</v>
      </c>
      <c r="G13" s="28" t="n">
        <f aca="false">IF(COUNT(C13:F13)=0,"",SUM(C13:F13))</f>
        <v>16</v>
      </c>
      <c r="H13" s="28" t="n">
        <f aca="false">IF(G13="","",RANK(G13,$G$13:$G$22))</f>
        <v>1</v>
      </c>
      <c r="I13" s="5"/>
      <c r="J13" s="5"/>
    </row>
    <row r="14" customFormat="false" ht="24" hidden="false" customHeight="true" outlineLevel="0" collapsed="false">
      <c r="A14" s="29"/>
      <c r="B14" s="29"/>
      <c r="C14" s="24"/>
      <c r="D14" s="24"/>
      <c r="E14" s="24"/>
      <c r="F14" s="24"/>
      <c r="G14" s="28" t="str">
        <f aca="false">IF(COUNT(C14:F14)=0,"",SUM(C14:F14))</f>
        <v/>
      </c>
      <c r="H14" s="28" t="str">
        <f aca="false">IF(G14="","",RANK(G14,$G$13:$G$22))</f>
        <v/>
      </c>
      <c r="I14" s="5"/>
      <c r="J14" s="5"/>
    </row>
    <row r="15" customFormat="false" ht="24" hidden="false" customHeight="true" outlineLevel="0" collapsed="false">
      <c r="A15" s="29"/>
      <c r="B15" s="29"/>
      <c r="C15" s="24"/>
      <c r="D15" s="24"/>
      <c r="E15" s="24"/>
      <c r="F15" s="24"/>
      <c r="G15" s="28" t="str">
        <f aca="false">IF(COUNT(C15:F15)=0,"",SUM(C15:F15))</f>
        <v/>
      </c>
      <c r="H15" s="28" t="str">
        <f aca="false">IF(G15="","",RANK(G15,$G$13:$G$22))</f>
        <v/>
      </c>
      <c r="I15" s="5"/>
      <c r="J15" s="5"/>
    </row>
    <row r="16" customFormat="false" ht="24" hidden="false" customHeight="true" outlineLevel="0" collapsed="false">
      <c r="A16" s="29"/>
      <c r="B16" s="29"/>
      <c r="C16" s="24"/>
      <c r="D16" s="24"/>
      <c r="E16" s="24"/>
      <c r="F16" s="24"/>
      <c r="G16" s="28" t="str">
        <f aca="false">IF(COUNT(C16:F16)=0,"",SUM(C16:F16))</f>
        <v/>
      </c>
      <c r="H16" s="28" t="str">
        <f aca="false">IF(G16="","",RANK(G16,$G$13:$G$22))</f>
        <v/>
      </c>
      <c r="I16" s="5"/>
      <c r="J16" s="5"/>
    </row>
    <row r="17" customFormat="false" ht="24" hidden="false" customHeight="true" outlineLevel="0" collapsed="false">
      <c r="A17" s="29"/>
      <c r="B17" s="29"/>
      <c r="C17" s="24"/>
      <c r="D17" s="24"/>
      <c r="E17" s="24"/>
      <c r="F17" s="24"/>
      <c r="G17" s="28" t="str">
        <f aca="false">IF(COUNT(C17:F17)=0,"",SUM(C17:F17))</f>
        <v/>
      </c>
      <c r="H17" s="28" t="str">
        <f aca="false">IF(G17="","",RANK(G17,$G$13:$G$22))</f>
        <v/>
      </c>
      <c r="I17" s="5"/>
      <c r="J17" s="5"/>
    </row>
    <row r="18" customFormat="false" ht="24" hidden="false" customHeight="true" outlineLevel="0" collapsed="false">
      <c r="A18" s="29"/>
      <c r="B18" s="29"/>
      <c r="C18" s="24"/>
      <c r="D18" s="24"/>
      <c r="E18" s="24"/>
      <c r="F18" s="24"/>
      <c r="G18" s="28" t="str">
        <f aca="false">IF(COUNT(C18:F18)=0,"",SUM(C18:F18))</f>
        <v/>
      </c>
      <c r="H18" s="28" t="str">
        <f aca="false">IF(G18="","",RANK(G18,$G$13:$G$22))</f>
        <v/>
      </c>
      <c r="I18" s="5"/>
      <c r="J18" s="5"/>
    </row>
    <row r="19" customFormat="false" ht="24" hidden="false" customHeight="true" outlineLevel="0" collapsed="false">
      <c r="A19" s="29"/>
      <c r="B19" s="29"/>
      <c r="C19" s="24"/>
      <c r="D19" s="24"/>
      <c r="E19" s="24"/>
      <c r="F19" s="24"/>
      <c r="G19" s="28" t="str">
        <f aca="false">IF(COUNT(C19:F19)=0,"",SUM(C19:F19))</f>
        <v/>
      </c>
      <c r="H19" s="28" t="str">
        <f aca="false">IF(G19="","",RANK(G19,$G$13:$G$22))</f>
        <v/>
      </c>
      <c r="I19" s="5"/>
      <c r="J19" s="5"/>
    </row>
    <row r="20" customFormat="false" ht="24" hidden="false" customHeight="true" outlineLevel="0" collapsed="false">
      <c r="A20" s="29"/>
      <c r="B20" s="29"/>
      <c r="C20" s="24"/>
      <c r="D20" s="24"/>
      <c r="E20" s="24"/>
      <c r="F20" s="24"/>
      <c r="G20" s="28" t="str">
        <f aca="false">IF(COUNT(C20:F20)=0,"",SUM(C20:F20))</f>
        <v/>
      </c>
      <c r="H20" s="28" t="str">
        <f aca="false">IF(G20="","",RANK(G20,$G$13:$G$22))</f>
        <v/>
      </c>
      <c r="I20" s="5"/>
      <c r="J20" s="5"/>
    </row>
    <row r="21" customFormat="false" ht="24" hidden="false" customHeight="true" outlineLevel="0" collapsed="false">
      <c r="A21" s="29"/>
      <c r="B21" s="29"/>
      <c r="C21" s="24"/>
      <c r="D21" s="24"/>
      <c r="E21" s="24"/>
      <c r="F21" s="24"/>
      <c r="G21" s="28" t="str">
        <f aca="false">IF(COUNT(C21:F21)=0,"",SUM(C21:F21))</f>
        <v/>
      </c>
      <c r="H21" s="28" t="str">
        <f aca="false">IF(G21="","",RANK(G21,$G$13:$G$22))</f>
        <v/>
      </c>
      <c r="I21" s="5"/>
      <c r="J21" s="5"/>
    </row>
    <row r="22" customFormat="false" ht="24" hidden="false" customHeight="true" outlineLevel="0" collapsed="false">
      <c r="A22" s="29"/>
      <c r="B22" s="29"/>
      <c r="C22" s="24"/>
      <c r="D22" s="24"/>
      <c r="E22" s="24"/>
      <c r="F22" s="24"/>
      <c r="G22" s="28" t="str">
        <f aca="false">IF(COUNT(C22:F22)=0,"",SUM(C22:F22))</f>
        <v/>
      </c>
      <c r="H22" s="28" t="str">
        <f aca="false">IF(G22="","",RANK(G22,$G$13:$G$22))</f>
        <v/>
      </c>
      <c r="I22" s="5"/>
      <c r="J22" s="5"/>
    </row>
    <row r="24" customFormat="false" ht="30" hidden="false" customHeight="true" outlineLevel="0" collapsed="false">
      <c r="A24" s="15" t="s">
        <v>184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38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B8"/>
    <mergeCell ref="C8:J8"/>
    <mergeCell ref="A9:B9"/>
    <mergeCell ref="C9:J9"/>
    <mergeCell ref="A11:J11"/>
    <mergeCell ref="A12:B12"/>
    <mergeCell ref="I12:J12"/>
    <mergeCell ref="A13:B13"/>
    <mergeCell ref="I13:J13"/>
    <mergeCell ref="A14:B14"/>
    <mergeCell ref="I14:J14"/>
    <mergeCell ref="A15:B15"/>
    <mergeCell ref="I15:J15"/>
    <mergeCell ref="A16:B16"/>
    <mergeCell ref="I16:J16"/>
    <mergeCell ref="A17:B17"/>
    <mergeCell ref="I17:J17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185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186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187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188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189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190</v>
      </c>
      <c r="B7" s="12"/>
      <c r="C7" s="12"/>
      <c r="D7" s="12" t="s">
        <v>191</v>
      </c>
      <c r="E7" s="12"/>
      <c r="F7" s="12"/>
      <c r="G7" s="12"/>
      <c r="H7" s="12"/>
      <c r="I7" s="12"/>
      <c r="J7" s="12"/>
    </row>
    <row r="8" customFormat="false" ht="25.5" hidden="false" customHeight="true" outlineLevel="0" collapsed="false">
      <c r="A8" s="22" t="s">
        <v>192</v>
      </c>
      <c r="B8" s="22"/>
      <c r="C8" s="22"/>
      <c r="D8" s="22" t="s">
        <v>193</v>
      </c>
      <c r="E8" s="22"/>
      <c r="F8" s="22"/>
      <c r="G8" s="22"/>
      <c r="H8" s="22"/>
      <c r="I8" s="22"/>
      <c r="J8" s="22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3" customFormat="false" ht="24" hidden="false" customHeight="true" outlineLevel="0" collapsed="false">
      <c r="A13" s="3" t="s">
        <v>194</v>
      </c>
      <c r="B13" s="3"/>
      <c r="C13" s="3"/>
      <c r="D13" s="3"/>
      <c r="E13" s="3"/>
      <c r="F13" s="3"/>
      <c r="G13" s="3"/>
      <c r="H13" s="3"/>
      <c r="I13" s="3"/>
      <c r="J13" s="3"/>
    </row>
    <row r="14" customFormat="false" ht="21.75" hidden="false" customHeight="true" outlineLevel="0" collapsed="false">
      <c r="A14" s="12" t="s">
        <v>190</v>
      </c>
      <c r="B14" s="12"/>
      <c r="C14" s="12" t="s">
        <v>195</v>
      </c>
      <c r="D14" s="12"/>
      <c r="E14" s="12"/>
      <c r="F14" s="12"/>
      <c r="G14" s="12"/>
      <c r="H14" s="12" t="s">
        <v>196</v>
      </c>
      <c r="I14" s="12"/>
      <c r="J14" s="12"/>
    </row>
    <row r="15" customFormat="false" ht="25.5" hidden="false" customHeight="true" outlineLevel="0" collapsed="false">
      <c r="A15" s="22" t="s">
        <v>192</v>
      </c>
      <c r="B15" s="22"/>
      <c r="C15" s="22" t="s">
        <v>197</v>
      </c>
      <c r="D15" s="22"/>
      <c r="E15" s="22"/>
      <c r="F15" s="22"/>
      <c r="G15" s="22"/>
      <c r="H15" s="22" t="s">
        <v>198</v>
      </c>
      <c r="I15" s="22"/>
      <c r="J15" s="22"/>
    </row>
    <row r="16" customFormat="false" ht="25.5" hidden="false" customHeight="tru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customFormat="false" ht="25.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customFormat="false" ht="25.5" hidden="false" customHeight="tru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customFormat="false" ht="25.5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customFormat="false" ht="25.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customFormat="false" ht="25.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customFormat="false" ht="25.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</row>
    <row r="24" customFormat="false" ht="24" hidden="false" customHeight="true" outlineLevel="0" collapsed="false">
      <c r="A24" s="14" t="s">
        <v>199</v>
      </c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21.75" hidden="false" customHeight="true" outlineLevel="0" collapsed="false">
      <c r="A25" s="4" t="s">
        <v>200</v>
      </c>
      <c r="B25" s="4"/>
      <c r="C25" s="4"/>
      <c r="D25" s="4"/>
      <c r="E25" s="4"/>
      <c r="F25" s="4"/>
      <c r="G25" s="4"/>
      <c r="H25" s="22"/>
      <c r="I25" s="22"/>
      <c r="J25" s="22"/>
    </row>
    <row r="26" customFormat="false" ht="21.75" hidden="false" customHeight="true" outlineLevel="0" collapsed="false">
      <c r="A26" s="4" t="s">
        <v>201</v>
      </c>
      <c r="B26" s="4"/>
      <c r="C26" s="4"/>
      <c r="D26" s="4"/>
      <c r="E26" s="4"/>
      <c r="F26" s="4"/>
      <c r="G26" s="4"/>
      <c r="H26" s="22"/>
      <c r="I26" s="22"/>
      <c r="J26" s="22"/>
    </row>
    <row r="27" customFormat="false" ht="21.75" hidden="false" customHeight="true" outlineLevel="0" collapsed="false">
      <c r="A27" s="4" t="s">
        <v>202</v>
      </c>
      <c r="B27" s="4"/>
      <c r="C27" s="4"/>
      <c r="D27" s="4"/>
      <c r="E27" s="4"/>
      <c r="F27" s="4"/>
      <c r="G27" s="4"/>
      <c r="H27" s="22"/>
      <c r="I27" s="22"/>
      <c r="J27" s="22"/>
    </row>
    <row r="28" customFormat="false" ht="21.75" hidden="false" customHeight="true" outlineLevel="0" collapsed="false">
      <c r="A28" s="4" t="s">
        <v>203</v>
      </c>
      <c r="B28" s="4"/>
      <c r="C28" s="4"/>
      <c r="D28" s="4"/>
      <c r="E28" s="4"/>
      <c r="F28" s="4"/>
      <c r="G28" s="4"/>
      <c r="H28" s="22"/>
      <c r="I28" s="22"/>
      <c r="J28" s="22"/>
    </row>
    <row r="29" customFormat="false" ht="30" hidden="false" customHeight="true" outlineLevel="0" collapsed="false">
      <c r="A29" s="15" t="s">
        <v>204</v>
      </c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56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J11"/>
    <mergeCell ref="A13:J13"/>
    <mergeCell ref="A14:B14"/>
    <mergeCell ref="C14:G14"/>
    <mergeCell ref="H14:J14"/>
    <mergeCell ref="A15:B15"/>
    <mergeCell ref="C15:G15"/>
    <mergeCell ref="H15:J15"/>
    <mergeCell ref="A16:B16"/>
    <mergeCell ref="C16:G16"/>
    <mergeCell ref="H16:J16"/>
    <mergeCell ref="A17:B17"/>
    <mergeCell ref="C17:G17"/>
    <mergeCell ref="H17:J17"/>
    <mergeCell ref="A18:B18"/>
    <mergeCell ref="C18:G18"/>
    <mergeCell ref="H18:J18"/>
    <mergeCell ref="A19:B19"/>
    <mergeCell ref="C19:G19"/>
    <mergeCell ref="H19:J19"/>
    <mergeCell ref="A20:B20"/>
    <mergeCell ref="C20:G20"/>
    <mergeCell ref="H20:J20"/>
    <mergeCell ref="A21:B21"/>
    <mergeCell ref="C21:G21"/>
    <mergeCell ref="H21:J21"/>
    <mergeCell ref="A22:B22"/>
    <mergeCell ref="C22:G22"/>
    <mergeCell ref="H22:J22"/>
    <mergeCell ref="A24:J24"/>
    <mergeCell ref="A25:G25"/>
    <mergeCell ref="H25:J25"/>
    <mergeCell ref="A26:G26"/>
    <mergeCell ref="H26:J26"/>
    <mergeCell ref="A27:G27"/>
    <mergeCell ref="H27:J27"/>
    <mergeCell ref="A28:G28"/>
    <mergeCell ref="H28:J28"/>
    <mergeCell ref="A29:J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0" t="s">
        <v>205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206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207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208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5.5" hidden="false" customHeight="true" outlineLevel="0" collapsed="false">
      <c r="A6" s="4" t="s">
        <v>209</v>
      </c>
      <c r="B6" s="4"/>
      <c r="C6" s="22"/>
      <c r="D6" s="22"/>
      <c r="E6" s="22"/>
      <c r="F6" s="22"/>
      <c r="G6" s="22"/>
      <c r="H6" s="22"/>
      <c r="I6" s="22"/>
      <c r="J6" s="22"/>
    </row>
    <row r="8" customFormat="false" ht="24" hidden="false" customHeight="true" outlineLevel="0" collapsed="false">
      <c r="A8" s="3" t="s">
        <v>210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 t="s">
        <v>190</v>
      </c>
      <c r="B9" s="12"/>
      <c r="C9" s="12" t="s">
        <v>211</v>
      </c>
      <c r="D9" s="12"/>
      <c r="E9" s="12"/>
      <c r="F9" s="12" t="s">
        <v>212</v>
      </c>
      <c r="G9" s="12" t="s">
        <v>213</v>
      </c>
      <c r="H9" s="12"/>
      <c r="I9" s="12"/>
      <c r="J9" s="12"/>
    </row>
    <row r="10" customFormat="false" ht="33.75" hidden="false" customHeight="true" outlineLevel="0" collapsed="false">
      <c r="A10" s="4" t="s">
        <v>176</v>
      </c>
      <c r="B10" s="4"/>
      <c r="C10" s="30" t="s">
        <v>214</v>
      </c>
      <c r="D10" s="30"/>
      <c r="E10" s="30"/>
      <c r="F10" s="24" t="n">
        <v>4</v>
      </c>
      <c r="G10" s="5"/>
      <c r="H10" s="5"/>
      <c r="I10" s="5"/>
      <c r="J10" s="5"/>
    </row>
    <row r="11" customFormat="false" ht="33.75" hidden="false" customHeight="true" outlineLevel="0" collapsed="false">
      <c r="A11" s="4" t="s">
        <v>177</v>
      </c>
      <c r="B11" s="4"/>
      <c r="C11" s="30" t="s">
        <v>215</v>
      </c>
      <c r="D11" s="30"/>
      <c r="E11" s="30"/>
      <c r="F11" s="24" t="n">
        <v>4</v>
      </c>
      <c r="G11" s="5"/>
      <c r="H11" s="5"/>
      <c r="I11" s="5"/>
      <c r="J11" s="5"/>
    </row>
    <row r="12" customFormat="false" ht="33.75" hidden="false" customHeight="true" outlineLevel="0" collapsed="false">
      <c r="A12" s="4" t="s">
        <v>216</v>
      </c>
      <c r="B12" s="4"/>
      <c r="C12" s="30" t="s">
        <v>217</v>
      </c>
      <c r="D12" s="30"/>
      <c r="E12" s="30"/>
      <c r="F12" s="24" t="n">
        <v>5</v>
      </c>
      <c r="G12" s="5"/>
      <c r="H12" s="5"/>
      <c r="I12" s="5"/>
      <c r="J12" s="5"/>
    </row>
    <row r="13" customFormat="false" ht="33.75" hidden="false" customHeight="true" outlineLevel="0" collapsed="false">
      <c r="A13" s="4" t="s">
        <v>218</v>
      </c>
      <c r="B13" s="4"/>
      <c r="C13" s="30" t="s">
        <v>219</v>
      </c>
      <c r="D13" s="30"/>
      <c r="E13" s="30"/>
      <c r="F13" s="24" t="n">
        <v>3</v>
      </c>
      <c r="G13" s="5"/>
      <c r="H13" s="5"/>
      <c r="I13" s="5"/>
      <c r="J13" s="5"/>
    </row>
    <row r="14" customFormat="false" ht="33.75" hidden="false" customHeight="true" outlineLevel="0" collapsed="false">
      <c r="A14" s="4" t="s">
        <v>220</v>
      </c>
      <c r="B14" s="4"/>
      <c r="C14" s="30" t="s">
        <v>221</v>
      </c>
      <c r="D14" s="30"/>
      <c r="E14" s="30"/>
      <c r="F14" s="24" t="n">
        <v>4</v>
      </c>
      <c r="G14" s="5"/>
      <c r="H14" s="5"/>
      <c r="I14" s="5"/>
      <c r="J14" s="5"/>
    </row>
    <row r="15" customFormat="false" ht="33.75" hidden="false" customHeight="true" outlineLevel="0" collapsed="false">
      <c r="A15" s="4" t="s">
        <v>178</v>
      </c>
      <c r="B15" s="4"/>
      <c r="C15" s="30" t="s">
        <v>222</v>
      </c>
      <c r="D15" s="30"/>
      <c r="E15" s="30"/>
      <c r="F15" s="24" t="n">
        <v>4</v>
      </c>
      <c r="G15" s="5"/>
      <c r="H15" s="5"/>
      <c r="I15" s="5"/>
      <c r="J15" s="5"/>
    </row>
    <row r="16" customFormat="false" ht="25.5" hidden="false" customHeight="true" outlineLevel="0" collapsed="false">
      <c r="A16" s="25" t="s">
        <v>223</v>
      </c>
      <c r="B16" s="25"/>
      <c r="C16" s="25"/>
      <c r="D16" s="25"/>
      <c r="E16" s="25"/>
      <c r="F16" s="31" t="n">
        <f aca="false">IF(COUNT(F10:F15)=0,"",SUM(F10:F15))</f>
        <v>24</v>
      </c>
      <c r="G16" s="31"/>
      <c r="H16" s="19"/>
      <c r="I16" s="19"/>
      <c r="J16" s="19"/>
    </row>
    <row r="17" customFormat="false" ht="25.5" hidden="false" customHeight="true" outlineLevel="0" collapsed="false">
      <c r="A17" s="25" t="s">
        <v>224</v>
      </c>
      <c r="B17" s="25"/>
      <c r="C17" s="25"/>
      <c r="D17" s="25"/>
      <c r="E17" s="25"/>
      <c r="F17" s="32" t="str">
        <f aca="false">IF(F16="","",IF(F16&gt;=24,"다음 전형",IF(F16&gt;=18,"한 번 더 봅니다","여기서 마칩니다")))</f>
        <v>다음 전형</v>
      </c>
      <c r="G17" s="32"/>
      <c r="H17" s="19" t="s">
        <v>225</v>
      </c>
      <c r="I17" s="19"/>
      <c r="J17" s="19"/>
    </row>
    <row r="19" customFormat="false" ht="31.5" hidden="false" customHeight="true" outlineLevel="0" collapsed="false">
      <c r="A19" s="4" t="s">
        <v>226</v>
      </c>
      <c r="B19" s="4"/>
      <c r="C19" s="4"/>
      <c r="D19" s="22" t="s">
        <v>227</v>
      </c>
      <c r="E19" s="22"/>
      <c r="F19" s="22"/>
      <c r="G19" s="22"/>
      <c r="H19" s="22"/>
      <c r="I19" s="22"/>
      <c r="J19" s="22"/>
    </row>
    <row r="20" customFormat="false" ht="30" hidden="false" customHeight="true" outlineLevel="0" collapsed="false">
      <c r="A20" s="4" t="s">
        <v>228</v>
      </c>
      <c r="B20" s="4"/>
      <c r="C20" s="4"/>
      <c r="D20" s="22" t="s">
        <v>229</v>
      </c>
      <c r="E20" s="22"/>
      <c r="F20" s="22"/>
      <c r="G20" s="22"/>
      <c r="H20" s="22"/>
      <c r="I20" s="22"/>
      <c r="J20" s="22"/>
    </row>
    <row r="21" customFormat="false" ht="30" hidden="false" customHeight="true" outlineLevel="0" collapsed="false">
      <c r="A21" s="15" t="s">
        <v>230</v>
      </c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42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A9:B9"/>
    <mergeCell ref="C9:E9"/>
    <mergeCell ref="G9:J9"/>
    <mergeCell ref="A10:B10"/>
    <mergeCell ref="C10:E10"/>
    <mergeCell ref="G10:J10"/>
    <mergeCell ref="A11:B11"/>
    <mergeCell ref="C11:E11"/>
    <mergeCell ref="G11:J11"/>
    <mergeCell ref="A12:B12"/>
    <mergeCell ref="C12:E12"/>
    <mergeCell ref="G12:J12"/>
    <mergeCell ref="A13:B13"/>
    <mergeCell ref="C13:E13"/>
    <mergeCell ref="G13:J13"/>
    <mergeCell ref="A14:B14"/>
    <mergeCell ref="C14:E14"/>
    <mergeCell ref="G14:J14"/>
    <mergeCell ref="A15:B15"/>
    <mergeCell ref="C15:E15"/>
    <mergeCell ref="G15:J15"/>
    <mergeCell ref="A16:E16"/>
    <mergeCell ref="F16:G16"/>
    <mergeCell ref="H16:J16"/>
    <mergeCell ref="A17:E17"/>
    <mergeCell ref="F17:G17"/>
    <mergeCell ref="H17:J17"/>
    <mergeCell ref="A19:C19"/>
    <mergeCell ref="D19:J19"/>
    <mergeCell ref="A20:C20"/>
    <mergeCell ref="D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0" t="s">
        <v>231</v>
      </c>
      <c r="B1" s="20"/>
      <c r="C1" s="20"/>
      <c r="D1" s="20"/>
      <c r="E1" s="20"/>
      <c r="F1" s="20"/>
      <c r="G1" s="20"/>
      <c r="H1" s="20"/>
      <c r="I1" s="20"/>
      <c r="J1" s="20"/>
    </row>
    <row r="2" customFormat="false" ht="31.5" hidden="false" customHeight="true" outlineLevel="0" collapsed="false">
      <c r="A2" s="21" t="s">
        <v>74</v>
      </c>
      <c r="B2" s="21"/>
      <c r="C2" s="8" t="s">
        <v>232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1" t="s">
        <v>76</v>
      </c>
      <c r="B3" s="21"/>
      <c r="C3" s="8" t="s">
        <v>233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1" t="s">
        <v>78</v>
      </c>
      <c r="B4" s="21"/>
      <c r="C4" s="8" t="s">
        <v>234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235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30" hidden="false" customHeight="true" outlineLevel="0" collapsed="false">
      <c r="A7" s="4" t="s">
        <v>236</v>
      </c>
      <c r="B7" s="4"/>
      <c r="C7" s="4"/>
      <c r="D7" s="22" t="s">
        <v>237</v>
      </c>
      <c r="E7" s="22"/>
      <c r="F7" s="22"/>
      <c r="G7" s="22"/>
      <c r="H7" s="22"/>
      <c r="I7" s="22"/>
      <c r="J7" s="22"/>
    </row>
    <row r="8" customFormat="false" ht="30" hidden="false" customHeight="true" outlineLevel="0" collapsed="false">
      <c r="A8" s="4" t="s">
        <v>238</v>
      </c>
      <c r="B8" s="4"/>
      <c r="C8" s="4"/>
      <c r="D8" s="23" t="s">
        <v>239</v>
      </c>
      <c r="E8" s="23"/>
      <c r="F8" s="23"/>
      <c r="G8" s="23"/>
      <c r="H8" s="23"/>
      <c r="I8" s="23"/>
      <c r="J8" s="23"/>
    </row>
    <row r="9" customFormat="false" ht="25.5" hidden="false" customHeight="true" outlineLevel="0" collapsed="false">
      <c r="A9" s="4" t="s">
        <v>240</v>
      </c>
      <c r="B9" s="4"/>
      <c r="C9" s="4"/>
      <c r="D9" s="22" t="s">
        <v>241</v>
      </c>
      <c r="E9" s="22"/>
      <c r="F9" s="22"/>
      <c r="G9" s="22"/>
      <c r="H9" s="22"/>
      <c r="I9" s="22"/>
      <c r="J9" s="22"/>
    </row>
    <row r="10" customFormat="false" ht="25.5" hidden="false" customHeight="true" outlineLevel="0" collapsed="false">
      <c r="A10" s="4" t="s">
        <v>242</v>
      </c>
      <c r="B10" s="4"/>
      <c r="C10" s="4"/>
      <c r="D10" s="22" t="s">
        <v>243</v>
      </c>
      <c r="E10" s="22"/>
      <c r="F10" s="22"/>
      <c r="G10" s="22"/>
      <c r="H10" s="22"/>
      <c r="I10" s="22"/>
      <c r="J10" s="22"/>
    </row>
    <row r="12" customFormat="false" ht="24" hidden="false" customHeight="true" outlineLevel="0" collapsed="false">
      <c r="A12" s="3" t="s">
        <v>244</v>
      </c>
      <c r="B12" s="3"/>
      <c r="C12" s="3"/>
      <c r="D12" s="3"/>
      <c r="E12" s="3"/>
      <c r="F12" s="3"/>
      <c r="G12" s="3"/>
      <c r="H12" s="3"/>
      <c r="I12" s="3"/>
      <c r="J12" s="3"/>
    </row>
    <row r="13" customFormat="false" ht="21.75" hidden="false" customHeight="true" outlineLevel="0" collapsed="false">
      <c r="A13" s="12" t="s">
        <v>245</v>
      </c>
      <c r="B13" s="12"/>
      <c r="C13" s="12"/>
      <c r="D13" s="12"/>
      <c r="E13" s="12" t="s">
        <v>246</v>
      </c>
      <c r="F13" s="12"/>
      <c r="G13" s="12"/>
      <c r="H13" s="12"/>
      <c r="I13" s="12" t="s">
        <v>247</v>
      </c>
      <c r="J13" s="12"/>
    </row>
    <row r="14" customFormat="false" ht="25.5" hidden="false" customHeight="true" outlineLevel="0" collapsed="false">
      <c r="A14" s="22" t="s">
        <v>248</v>
      </c>
      <c r="B14" s="22"/>
      <c r="C14" s="22"/>
      <c r="D14" s="22"/>
      <c r="E14" s="22" t="s">
        <v>249</v>
      </c>
      <c r="F14" s="22"/>
      <c r="G14" s="22"/>
      <c r="H14" s="22"/>
      <c r="I14" s="23" t="s">
        <v>250</v>
      </c>
      <c r="J14" s="23"/>
    </row>
    <row r="15" customFormat="false" ht="25.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customFormat="false" ht="25.5" hidden="false" customHeight="tru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customFormat="false" ht="25.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</row>
    <row r="19" customFormat="false" ht="24" hidden="false" customHeight="true" outlineLevel="0" collapsed="false">
      <c r="A19" s="14" t="s">
        <v>251</v>
      </c>
      <c r="B19" s="14"/>
      <c r="C19" s="14"/>
      <c r="D19" s="14"/>
      <c r="E19" s="14"/>
      <c r="F19" s="14"/>
      <c r="G19" s="14"/>
      <c r="H19" s="14"/>
      <c r="I19" s="14"/>
      <c r="J19" s="14"/>
    </row>
    <row r="20" customFormat="false" ht="24" hidden="false" customHeight="true" outlineLevel="0" collapsed="false">
      <c r="A20" s="4" t="s">
        <v>252</v>
      </c>
      <c r="B20" s="4"/>
      <c r="C20" s="4"/>
      <c r="D20" s="4"/>
      <c r="E20" s="4"/>
      <c r="F20" s="4"/>
      <c r="G20" s="4"/>
      <c r="H20" s="4"/>
      <c r="I20" s="22"/>
      <c r="J20" s="22"/>
    </row>
    <row r="21" customFormat="false" ht="24" hidden="false" customHeight="true" outlineLevel="0" collapsed="false">
      <c r="A21" s="4" t="s">
        <v>253</v>
      </c>
      <c r="B21" s="4"/>
      <c r="C21" s="4"/>
      <c r="D21" s="4"/>
      <c r="E21" s="4"/>
      <c r="F21" s="4"/>
      <c r="G21" s="4"/>
      <c r="H21" s="4"/>
      <c r="I21" s="22"/>
      <c r="J21" s="22"/>
    </row>
    <row r="22" customFormat="false" ht="24" hidden="false" customHeight="true" outlineLevel="0" collapsed="false">
      <c r="A22" s="4" t="s">
        <v>254</v>
      </c>
      <c r="B22" s="4"/>
      <c r="C22" s="4"/>
      <c r="D22" s="4"/>
      <c r="E22" s="4"/>
      <c r="F22" s="4"/>
      <c r="G22" s="4"/>
      <c r="H22" s="4"/>
      <c r="I22" s="22"/>
      <c r="J22" s="22"/>
    </row>
    <row r="23" customFormat="false" ht="24" hidden="false" customHeight="true" outlineLevel="0" collapsed="false">
      <c r="A23" s="4" t="s">
        <v>255</v>
      </c>
      <c r="B23" s="4"/>
      <c r="C23" s="4"/>
      <c r="D23" s="4"/>
      <c r="E23" s="4"/>
      <c r="F23" s="4"/>
      <c r="G23" s="4"/>
      <c r="H23" s="4"/>
      <c r="I23" s="22"/>
      <c r="J23" s="22"/>
    </row>
    <row r="24" customFormat="false" ht="30" hidden="false" customHeight="true" outlineLevel="0" collapsed="false">
      <c r="A24" s="15" t="s">
        <v>256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42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J7"/>
    <mergeCell ref="A8:C8"/>
    <mergeCell ref="D8:J8"/>
    <mergeCell ref="A9:C9"/>
    <mergeCell ref="D9:J9"/>
    <mergeCell ref="A10:C10"/>
    <mergeCell ref="D10:J10"/>
    <mergeCell ref="A12:J12"/>
    <mergeCell ref="A13:D13"/>
    <mergeCell ref="E13:H13"/>
    <mergeCell ref="I13:J13"/>
    <mergeCell ref="A14:D14"/>
    <mergeCell ref="E14:H14"/>
    <mergeCell ref="I14:J14"/>
    <mergeCell ref="A15:D15"/>
    <mergeCell ref="E15:H15"/>
    <mergeCell ref="I15:J15"/>
    <mergeCell ref="A16:D16"/>
    <mergeCell ref="E16:H16"/>
    <mergeCell ref="I16:J16"/>
    <mergeCell ref="A17:D17"/>
    <mergeCell ref="E17:H17"/>
    <mergeCell ref="I17:J17"/>
    <mergeCell ref="A19:J19"/>
    <mergeCell ref="A20:H20"/>
    <mergeCell ref="I20:J20"/>
    <mergeCell ref="A21:H21"/>
    <mergeCell ref="I21:J21"/>
    <mergeCell ref="A22:H22"/>
    <mergeCell ref="I22:J22"/>
    <mergeCell ref="A23:H23"/>
    <mergeCell ref="I23:J23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2026-09-08T23:37:59Z</dcterms:created>
  <dc:creator>openpyxl</dc:creator>
  <dc:description/>
  <dc:language>en-US</dc:language>
  <cp:lastModifiedBy/>
  <dcterms:modified xsi:type="dcterms:W3CDTF">2026-09-08T23:37:59Z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