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사용법" sheetId="1" state="visible" r:id="rId3"/>
    <sheet name="안내" sheetId="2" state="visible" r:id="rId4"/>
    <sheet name="우리 회사" sheetId="3" state="visible" r:id="rId5"/>
    <sheet name="지원 가능 판단" sheetId="4" state="visible" r:id="rId6"/>
    <sheet name="연간 캘린더" sheetId="5" state="visible" r:id="rId7"/>
    <sheet name="중복 지원 제한" sheetId="6" state="visible" r:id="rId8"/>
    <sheet name="서류 준비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<sst xmlns="http://schemas.openxmlformats.org/spreadsheetml/2006/main" count="352" uniqueCount="279">
  <si>
    <t xml:space="preserve">사용법</t>
  </si>
  <si>
    <r>
      <rPr>
        <i val="true"/>
        <sz val="9"/>
        <color rgb="FF6B6B70"/>
        <rFont val="Arial"/>
        <family val="0"/>
        <charset val="1"/>
      </rPr>
      <t xml:space="preserve">K-06 </t>
    </r>
    <r>
      <rPr>
        <i val="true"/>
        <sz val="9"/>
        <color rgb="FF6B6B70"/>
        <rFont val="Noto Sans CJK SC"/>
        <family val="2"/>
      </rPr>
      <t xml:space="preserve">정부지원사업 연간 캘린더 </t>
    </r>
    <r>
      <rPr>
        <i val="true"/>
        <sz val="9"/>
        <color rgb="FF6B6B70"/>
        <rFont val="Arial"/>
        <family val="0"/>
        <charset val="1"/>
      </rPr>
      <t xml:space="preserve">· younsubjung.com </t>
    </r>
    <r>
      <rPr>
        <i val="true"/>
        <sz val="9"/>
        <color rgb="FF6B6B70"/>
        <rFont val="Noto Sans CJK SC"/>
        <family val="2"/>
      </rPr>
      <t xml:space="preserve">자료실 </t>
    </r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무료</t>
    </r>
  </si>
  <si>
    <r>
      <rPr>
        <b val="true"/>
        <sz val="12"/>
        <color rgb="FF111114"/>
        <rFont val="Arial"/>
        <family val="0"/>
        <charset val="1"/>
      </rPr>
      <t xml:space="preserve">0 · </t>
    </r>
    <r>
      <rPr>
        <b val="true"/>
        <sz val="12"/>
        <color rgb="FF111114"/>
        <rFont val="Noto Sans CJK SC"/>
        <family val="2"/>
      </rPr>
      <t xml:space="preserve">이 시트를 쓰는 순서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</si>
  <si>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「우리 회사」 탭을 먼저 채웁니다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업력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매출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인원과 결격 사유까지 넣으십시오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</si>
  <si>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「지원 가능 판단」 탭에 지원하려는 사업의 요건을 공고문에서 옮겨 적으면 가능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불가가 자동으로 나옵니다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</si>
  <si>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「연간 캘린더」 탭에 관심 있는 사업을 한 줄씩 넣고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공고일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마감일은 공식 공고에서 확인해 적으십시오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</si>
  <si>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「중복 지원 제한」 탭에 이미 받은 사업을 적으면 다음 사업에 걸리는지 나옵니다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</si>
  <si>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「서류 준비」 탭은 공고가 뜨기 전에 미리 돌리십시오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발급에 며칠 걸리는 서류가 있습니다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</si>
  <si>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1 · </t>
    </r>
    <r>
      <rPr>
        <b val="true"/>
        <sz val="12"/>
        <color rgb="FF111114"/>
        <rFont val="Noto Sans CJK SC"/>
        <family val="2"/>
      </rPr>
      <t xml:space="preserve">엑셀로 쓰실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</si>
  <si>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파일을 그대로 열면 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엑셀 </t>
    </r>
    <r>
      <rPr>
        <sz val="10"/>
        <color rgb="FF111114"/>
        <rFont val="Arial"/>
        <family val="0"/>
        <charset val="1"/>
      </rPr>
      <t xml:space="preserve">2016 </t>
    </r>
    <r>
      <rPr>
        <sz val="10"/>
        <color rgb="FF111114"/>
        <rFont val="Noto Sans CJK SC"/>
        <family val="2"/>
      </rPr>
      <t xml:space="preserve">이상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한셀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넘버스 모두 열립니다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</si>
  <si>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파란 글자 칸만 고치십시오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검은 글자는 수식이라 지우면 계산이 깨집니다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</si>
  <si>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쓰기 전에 파일을 하나 복사해 두시는 편이 안전합니다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</si>
  <si>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2 · </t>
    </r>
    <r>
      <rPr>
        <b val="true"/>
        <sz val="12"/>
        <color rgb="FF111114"/>
        <rFont val="Noto Sans CJK SC"/>
        <family val="2"/>
      </rPr>
      <t xml:space="preserve">구글 스프레드시트로 옮기는 법</t>
    </r>
  </si>
  <si>
    <r>
      <rPr>
        <sz val="10"/>
        <color rgb="FF111114"/>
        <rFont val="Noto Sans CJK SC"/>
        <family val="2"/>
      </rPr>
      <t xml:space="preserve">팀과 같이 보시려면 이쪽을 권합니다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두 가지 방법이 있습니다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</si>
  <si>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0"/>
        <color rgb="FF111114"/>
        <rFont val="Noto Sans CJK SC"/>
        <family val="2"/>
      </rPr>
      <t xml:space="preserve">방법 </t>
    </r>
    <r>
      <rPr>
        <b val="true"/>
        <sz val="10"/>
        <color rgb="FF111114"/>
        <rFont val="Arial"/>
        <family val="0"/>
        <charset val="1"/>
      </rPr>
      <t xml:space="preserve">A — </t>
    </r>
    <r>
      <rPr>
        <b val="true"/>
        <sz val="10"/>
        <color rgb="FF111114"/>
        <rFont val="Noto Sans CJK SC"/>
        <family val="2"/>
      </rPr>
      <t xml:space="preserve">드라이브에 올리기</t>
    </r>
  </si>
  <si>
    <r>
      <rPr>
        <sz val="10"/>
        <color rgb="FF111114"/>
        <rFont val="Noto Sans CJK SC"/>
        <family val="2"/>
      </rPr>
      <t xml:space="preserve">① 드라이브</t>
    </r>
    <r>
      <rPr>
        <sz val="10"/>
        <color rgb="FF111114"/>
        <rFont val="Arial"/>
        <family val="0"/>
        <charset val="1"/>
      </rPr>
      <t xml:space="preserve">(drive.google.com) </t>
    </r>
    <r>
      <rPr>
        <sz val="10"/>
        <color rgb="FF111114"/>
        <rFont val="Noto Sans CJK SC"/>
        <family val="2"/>
      </rPr>
      <t xml:space="preserve">접속 → 왼쪽 위 「</t>
    </r>
    <r>
      <rPr>
        <sz val="10"/>
        <color rgb="FF111114"/>
        <rFont val="Arial"/>
        <family val="0"/>
        <charset val="1"/>
      </rPr>
      <t xml:space="preserve">+ </t>
    </r>
    <r>
      <rPr>
        <sz val="10"/>
        <color rgb="FF111114"/>
        <rFont val="Noto Sans CJK SC"/>
        <family val="2"/>
      </rPr>
      <t xml:space="preserve">새로 만들기」 → 「파일 업로드」</t>
    </r>
  </si>
  <si>
    <r>
      <rPr>
        <sz val="10"/>
        <color rgb="FF111114"/>
        <rFont val="Noto Sans CJK SC"/>
        <family val="2"/>
      </rPr>
      <t xml:space="preserve">② 올라간 파일을 오른쪽 클릭 → 「연결 프로그램」 → 「</t>
    </r>
    <r>
      <rPr>
        <sz val="10"/>
        <color rgb="FF111114"/>
        <rFont val="Arial"/>
        <family val="0"/>
        <charset val="1"/>
      </rPr>
      <t xml:space="preserve">Google </t>
    </r>
    <r>
      <rPr>
        <sz val="10"/>
        <color rgb="FF111114"/>
        <rFont val="Noto Sans CJK SC"/>
        <family val="2"/>
      </rPr>
      <t xml:space="preserve">스프레드시트」</t>
    </r>
  </si>
  <si>
    <r>
      <rPr>
        <sz val="10"/>
        <color rgb="FF111114"/>
        <rFont val="Noto Sans CJK SC"/>
        <family val="2"/>
      </rPr>
      <t xml:space="preserve">③ 새 구글 시트가 만들어집니다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원본 </t>
    </r>
    <r>
      <rPr>
        <sz val="10"/>
        <color rgb="FF111114"/>
        <rFont val="Arial"/>
        <family val="0"/>
        <charset val="1"/>
      </rPr>
      <t xml:space="preserve">xlsx </t>
    </r>
    <r>
      <rPr>
        <sz val="10"/>
        <color rgb="FF111114"/>
        <rFont val="Noto Sans CJK SC"/>
        <family val="2"/>
      </rPr>
      <t xml:space="preserve">는 그대로 남습니다</t>
    </r>
  </si>
  <si>
    <r>
      <rPr>
        <b val="true"/>
        <sz val="10"/>
        <color rgb="FF111114"/>
        <rFont val="Noto Sans CJK SC"/>
        <family val="2"/>
      </rPr>
      <t xml:space="preserve">방법 </t>
    </r>
    <r>
      <rPr>
        <b val="true"/>
        <sz val="10"/>
        <color rgb="FF111114"/>
        <rFont val="Arial"/>
        <family val="0"/>
        <charset val="1"/>
      </rPr>
      <t xml:space="preserve">B — </t>
    </r>
    <r>
      <rPr>
        <b val="true"/>
        <sz val="10"/>
        <color rgb="FF111114"/>
        <rFont val="Noto Sans CJK SC"/>
        <family val="2"/>
      </rPr>
      <t xml:space="preserve">시트에서 가져오기</t>
    </r>
  </si>
  <si>
    <t xml:space="preserve">① 빈 구글 스프레드시트를 하나 만듭니다</t>
  </si>
  <si>
    <t xml:space="preserve">② 「파일」 → 「가져오기」 → 「업로드」 탭에서 이 파일을 올립니다</t>
  </si>
  <si>
    <t xml:space="preserve">③ 「가져오기 위치」에서 「새 시트 삽입」을 고르면 탭이 그대로 붙습니다</t>
  </si>
  <si>
    <r>
      <rPr>
        <b val="true"/>
        <sz val="12"/>
        <color rgb="FF111114"/>
        <rFont val="Arial"/>
        <family val="0"/>
        <charset val="1"/>
      </rPr>
      <t xml:space="preserve">3 · </t>
    </r>
    <r>
      <rPr>
        <b val="true"/>
        <sz val="12"/>
        <color rgb="FF111114"/>
        <rFont val="Noto Sans CJK SC"/>
        <family val="2"/>
      </rPr>
      <t xml:space="preserve">옮길 때 달라지는 것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</si>
  <si>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수식은 그대로 넘어갑니다</t>
    </r>
    <r>
      <rPr>
        <sz val="10"/>
        <color rgb="FF111114"/>
        <rFont val="Arial"/>
        <family val="0"/>
        <charset val="1"/>
      </rPr>
      <t xml:space="preserve">. SUM · IF · COUNTIF · INDEX · MATCH · LARGE </t>
    </r>
    <r>
      <rPr>
        <sz val="10"/>
        <color rgb="FF111114"/>
        <rFont val="Noto Sans CJK SC"/>
        <family val="2"/>
      </rPr>
      <t xml:space="preserve">는 구글 시트에서도 같습니다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</si>
  <si>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1,000,000</t>
    </r>
    <r>
      <rPr>
        <sz val="10"/>
        <color rgb="FF111114"/>
        <rFont val="Noto Sans CJK SC"/>
        <family val="2"/>
      </rPr>
      <t xml:space="preserve">원」처럼 원 표시가 붙은 서식은 「₩</t>
    </r>
    <r>
      <rPr>
        <sz val="10"/>
        <color rgb="FF111114"/>
        <rFont val="Arial"/>
        <family val="0"/>
        <charset val="1"/>
      </rPr>
      <t xml:space="preserve">1,000,000</t>
    </r>
    <r>
      <rPr>
        <sz val="10"/>
        <color rgb="FF111114"/>
        <rFont val="Noto Sans CJK SC"/>
        <family val="2"/>
      </rPr>
      <t xml:space="preserve">」 형태로 바뀔 수 있습니다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숫자는 같습니다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</si>
  <si>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드롭다운은 대부분 유지됩니다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안 보이면 「데이터 → 데이터 확인」에서 다시 걸어 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</si>
  <si>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4 · </t>
    </r>
    <r>
      <rPr>
        <b val="true"/>
        <sz val="12"/>
        <color rgb="FF111114"/>
        <rFont val="Noto Sans CJK SC"/>
        <family val="2"/>
      </rPr>
      <t xml:space="preserve">팀과 같이 쓸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</si>
  <si>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구글 시트 오른쪽 위 「공유」 → 사람을 이메일로 추가하는 방식을 권합니다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</si>
  <si>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「링크가 있는 모든 사용자」로 열어 두면 주소만 알면 누구나 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급여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지분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내부 판단이 든 시트는 이렇게 열지 마십시오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</si>
  <si>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여러 명이 고치는 시트는 「파일 → 버전 기록」을 봐 두면 누가 언제 바꿨는지 남습니다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</si>
  <si>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5 · </t>
    </r>
    <r>
      <rPr>
        <b val="true"/>
        <sz val="12"/>
        <color rgb="FF111114"/>
        <rFont val="Noto Sans CJK SC"/>
        <family val="2"/>
      </rPr>
      <t xml:space="preserve">막혔을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</si>
  <si>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결과가 안 나오면 파란 칸이 비어 있는지 먼저 보십시오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대부분 입력이 빠진 것입니다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</si>
  <si>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0</t>
    </r>
    <r>
      <rPr>
        <sz val="10"/>
        <color rgb="FF111114"/>
        <rFont val="Noto Sans CJK SC"/>
        <family val="2"/>
      </rPr>
      <t xml:space="preserve">으로 나눔」 오류가 뜨면 나누는 값이 </t>
    </r>
    <r>
      <rPr>
        <sz val="10"/>
        <color rgb="FF111114"/>
        <rFont val="Arial"/>
        <family val="0"/>
        <charset val="1"/>
      </rPr>
      <t xml:space="preserve">0 </t>
    </r>
    <r>
      <rPr>
        <sz val="10"/>
        <color rgb="FF111114"/>
        <rFont val="Noto Sans CJK SC"/>
        <family val="2"/>
      </rPr>
      <t xml:space="preserve">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해당 입력 칸을 채우면 사라집니다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</si>
  <si>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수식을 잘못 지웠으면 파일을 다시 받으십시오</t>
    </r>
    <r>
      <rPr>
        <sz val="10"/>
        <color rgb="FF111114"/>
        <rFont val="Arial"/>
        <family val="0"/>
        <charset val="1"/>
      </rPr>
      <t xml:space="preserve">. younsubjung.com/kit </t>
    </r>
    <r>
      <rPr>
        <sz val="10"/>
        <color rgb="FF111114"/>
        <rFont val="Noto Sans CJK SC"/>
        <family val="2"/>
      </rPr>
      <t xml:space="preserve">에 늘 있습니다</t>
    </r>
    <r>
      <rPr>
        <sz val="10"/>
        <color rgb="FF111114"/>
        <rFont val="Arial"/>
        <family val="0"/>
        <charset val="1"/>
      </rPr>
      <t xml:space="preserve">.</t>
    </r>
  </si>
  <si>
    <t xml:space="preserve">쓰는 범위</t>
  </si>
  <si>
    <r>
      <rPr>
        <sz val="10"/>
        <color rgb="FF111114"/>
        <rFont val="Noto Sans CJK SC"/>
        <family val="2"/>
      </rPr>
      <t xml:space="preserve">무료로 배포합니다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회사 안에서 자유롭게 쓰시고 고치셔도 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다만 이 파일 자체를 재판매하거나 본인이 만든 것처럼 배포하지는 말아 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</si>
  <si>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정윤섭 </t>
    </r>
    <r>
      <rPr>
        <i val="true"/>
        <sz val="9"/>
        <color rgb="FF6B6B70"/>
        <rFont val="Arial"/>
        <family val="0"/>
        <charset val="1"/>
      </rPr>
      <t xml:space="preserve">· younsubjung.com</t>
    </r>
  </si>
  <si>
    <t xml:space="preserve">이 시트가 하는 일과 하지 않는 일</t>
  </si>
  <si>
    <r>
      <rPr>
        <i val="true"/>
        <sz val="9"/>
        <color rgb="FF6B6B70"/>
        <rFont val="Noto Sans CJK SC"/>
        <family val="2"/>
      </rPr>
      <t xml:space="preserve">날짜를 대신 채워 주지는 않습니다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그게 이 시트의 원칙입니다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</si>
  <si>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공고 날짜를 미리 적어 두지 않았습니다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해마다 바뀌고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틀린 날짜를 믿고 계획을 세우면 그게 더 손해입니다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</si>
  <si>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대신 「확인처」와 「확인일」 칸을 두었고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확인일이 </t>
    </r>
    <r>
      <rPr>
        <sz val="10"/>
        <color rgb="FF111114"/>
        <rFont val="Arial"/>
        <family val="0"/>
        <charset val="1"/>
      </rPr>
      <t xml:space="preserve">90</t>
    </r>
    <r>
      <rPr>
        <sz val="10"/>
        <color rgb="FF111114"/>
        <rFont val="Noto Sans CJK SC"/>
        <family val="2"/>
      </rPr>
      <t xml:space="preserve">일을 넘기면 자동으로 다시 확인하라고 표시합니다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</si>
  <si>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판정은 숫자 요건과 결격 사유만 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업종 제한과 세부 조건은 공고문을 직접 읽으셔야 합니다</t>
    </r>
    <r>
      <rPr>
        <sz val="10"/>
        <color rgb="FF111114"/>
        <rFont val="Arial"/>
        <family val="0"/>
        <charset val="1"/>
      </rPr>
      <t xml:space="preserve">.</t>
    </r>
  </si>
  <si>
    <t xml:space="preserve">서류 심사 전에 걸리는 것들</t>
  </si>
  <si>
    <r>
      <rPr>
        <sz val="10"/>
        <color rgb="FF111114"/>
        <rFont val="Noto Sans CJK SC"/>
        <family val="2"/>
      </rPr>
      <t xml:space="preserve">사업계획서를 아무리 잘 써도 그 앞에서 걸러지는 항목이 있습니다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국세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지방세 체납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금융기관 연체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대표자 파산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회생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부정당업자 제재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기수혜 횟수 초과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협약 미이행 이력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이 시트의 「우리 회사」 탭이 이 항목들을 먼저 묻고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하나라도 걸리면 「지원 가능 판단」이 그 자리에서 불가로 표시합니다</t>
    </r>
    <r>
      <rPr>
        <sz val="10"/>
        <color rgb="FF111114"/>
        <rFont val="Arial"/>
        <family val="0"/>
        <charset val="1"/>
      </rPr>
      <t xml:space="preserve">.</t>
    </r>
  </si>
  <si>
    <t xml:space="preserve">칸 색 안내</t>
  </si>
  <si>
    <t xml:space="preserve">파란 글자</t>
  </si>
  <si>
    <r>
      <rPr>
        <sz val="10"/>
        <color rgb="FF111114"/>
        <rFont val="Noto Sans CJK SC"/>
        <family val="2"/>
      </rPr>
      <t xml:space="preserve">직접 넣는 숫자입니다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여기만 고치십시오</t>
    </r>
    <r>
      <rPr>
        <sz val="10"/>
        <color rgb="FF111114"/>
        <rFont val="Arial"/>
        <family val="0"/>
        <charset val="1"/>
      </rPr>
      <t xml:space="preserve">.</t>
    </r>
  </si>
  <si>
    <t xml:space="preserve">검은 글자</t>
  </si>
  <si>
    <r>
      <rPr>
        <sz val="10"/>
        <color rgb="FF111114"/>
        <rFont val="Noto Sans CJK SC"/>
        <family val="2"/>
      </rPr>
      <t xml:space="preserve">수식입니다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건드리면 계산이 깨집니다</t>
    </r>
    <r>
      <rPr>
        <sz val="10"/>
        <color rgb="FF111114"/>
        <rFont val="Arial"/>
        <family val="0"/>
        <charset val="1"/>
      </rPr>
      <t xml:space="preserve">.</t>
    </r>
  </si>
  <si>
    <t xml:space="preserve">초록 글자</t>
  </si>
  <si>
    <r>
      <rPr>
        <sz val="10"/>
        <color rgb="FF111114"/>
        <rFont val="Noto Sans CJK SC"/>
        <family val="2"/>
      </rPr>
      <t xml:space="preserve">다른 탭에서 가져온 값입니다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</si>
  <si>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노란 칸</t>
  </si>
  <si>
    <r>
      <rPr>
        <sz val="10"/>
        <color rgb="FF111114"/>
        <rFont val="Noto Sans CJK SC"/>
        <family val="2"/>
      </rPr>
      <t xml:space="preserve">반드시 채워야 하는 칸입니다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</si>
  <si>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이 시트는 판단 구조를 정리한 것입니다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사업계획서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신청서의 작성 대행은 하지 않습니다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</si>
  <si>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우리 회사 정보</t>
  </si>
  <si>
    <r>
      <rPr>
        <i val="true"/>
        <sz val="9"/>
        <color rgb="FF6B6B70"/>
        <rFont val="Noto Sans CJK SC"/>
        <family val="2"/>
      </rPr>
      <t xml:space="preserve">여기 값을 「지원 가능 판단」이 참조합니다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</si>
  <si>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항목</t>
  </si>
  <si>
    <t xml:space="preserve">값</t>
  </si>
  <si>
    <t xml:space="preserve">설명</t>
  </si>
  <si>
    <t xml:space="preserve">사업자등록 여부</t>
  </si>
  <si>
    <t xml:space="preserve">등록함</t>
  </si>
  <si>
    <t xml:space="preserve">예비창업 사업은 「미등록」이어야 지원할 수 있습니다</t>
  </si>
  <si>
    <r>
      <rPr>
        <sz val="10"/>
        <color rgb="FF111114"/>
        <rFont val="Noto Sans CJK SC"/>
        <family val="2"/>
      </rPr>
      <t xml:space="preserve">법인 설립일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또는 사업자등록일</t>
    </r>
    <r>
      <rPr>
        <sz val="10"/>
        <color rgb="FF111114"/>
        <rFont val="Arial"/>
        <family val="0"/>
        <charset val="1"/>
      </rPr>
      <t xml:space="preserve">)</t>
    </r>
  </si>
  <si>
    <t xml:space="preserve">2024-03-01</t>
  </si>
  <si>
    <t xml:space="preserve">날짜 서식으로 넣으십시오</t>
  </si>
  <si>
    <t xml:space="preserve">기준일</t>
  </si>
  <si>
    <r>
      <rPr>
        <i val="true"/>
        <sz val="9"/>
        <color rgb="FF6B6B70"/>
        <rFont val="Noto Sans CJK SC"/>
        <family val="2"/>
      </rPr>
      <t xml:space="preserve">정부사업 업력은 보통 신청 마감일 기준입니다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마감일을 넣으면 더 정확합니다</t>
    </r>
  </si>
  <si>
    <r>
      <rPr>
        <sz val="10"/>
        <color rgb="FF111114"/>
        <rFont val="Noto Sans CJK SC"/>
        <family val="2"/>
      </rPr>
      <t xml:space="preserve">업력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년</t>
    </r>
    <r>
      <rPr>
        <sz val="10"/>
        <color rgb="FF111114"/>
        <rFont val="Arial"/>
        <family val="0"/>
        <charset val="1"/>
      </rPr>
      <t xml:space="preserve">)</t>
    </r>
  </si>
  <si>
    <t xml:space="preserve">자동 계산</t>
  </si>
  <si>
    <t xml:space="preserve">직전연도 매출액</t>
  </si>
  <si>
    <t xml:space="preserve">상시 근로자 수</t>
  </si>
  <si>
    <t xml:space="preserve">대표 포함 여부는 사업마다 다릅니다</t>
  </si>
  <si>
    <r>
      <rPr>
        <sz val="10"/>
        <color rgb="FF111114"/>
        <rFont val="Noto Sans CJK SC"/>
        <family val="2"/>
      </rPr>
      <t xml:space="preserve">업종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표준산업분류 대분류</t>
    </r>
    <r>
      <rPr>
        <sz val="10"/>
        <color rgb="FF111114"/>
        <rFont val="Arial"/>
        <family val="0"/>
        <charset val="1"/>
      </rPr>
      <t xml:space="preserve">)</t>
    </r>
  </si>
  <si>
    <t xml:space="preserve">정보통신업</t>
  </si>
  <si>
    <t xml:space="preserve">공고문 요건과 대조합니다</t>
  </si>
  <si>
    <t xml:space="preserve">기술기반 업종 여부</t>
  </si>
  <si>
    <t xml:space="preserve">예</t>
  </si>
  <si>
    <r>
      <rPr>
        <i val="true"/>
        <sz val="9"/>
        <color rgb="FF6B6B70"/>
        <rFont val="Noto Sans CJK SC"/>
        <family val="2"/>
      </rPr>
      <t xml:space="preserve">예 </t>
    </r>
    <r>
      <rPr>
        <i val="true"/>
        <sz val="9"/>
        <color rgb="FF6B6B70"/>
        <rFont val="Arial"/>
        <family val="0"/>
        <charset val="1"/>
      </rPr>
      <t xml:space="preserve">/ </t>
    </r>
    <r>
      <rPr>
        <i val="true"/>
        <sz val="9"/>
        <color rgb="FF6B6B70"/>
        <rFont val="Noto Sans CJK SC"/>
        <family val="2"/>
      </rPr>
      <t xml:space="preserve">아니오</t>
    </r>
  </si>
  <si>
    <r>
      <rPr>
        <sz val="10"/>
        <color rgb="FF111114"/>
        <rFont val="Noto Sans CJK SC"/>
        <family val="2"/>
      </rPr>
      <t xml:space="preserve">대표자 나이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만</t>
    </r>
    <r>
      <rPr>
        <sz val="10"/>
        <color rgb="FF111114"/>
        <rFont val="Arial"/>
        <family val="0"/>
        <charset val="1"/>
      </rPr>
      <t xml:space="preserve">)</t>
    </r>
  </si>
  <si>
    <r>
      <rPr>
        <i val="true"/>
        <sz val="9"/>
        <color rgb="FF6B6B70"/>
        <rFont val="Noto Sans CJK SC"/>
        <family val="2"/>
      </rPr>
      <t xml:space="preserve">청년 요건</t>
    </r>
    <r>
      <rPr>
        <i val="true"/>
        <sz val="9"/>
        <color rgb="FF6B6B70"/>
        <rFont val="Arial"/>
        <family val="0"/>
        <charset val="1"/>
      </rPr>
      <t xml:space="preserve">(</t>
    </r>
    <r>
      <rPr>
        <i val="true"/>
        <sz val="9"/>
        <color rgb="FF6B6B70"/>
        <rFont val="Noto Sans CJK SC"/>
        <family val="2"/>
      </rPr>
      <t xml:space="preserve">보통 만 </t>
    </r>
    <r>
      <rPr>
        <i val="true"/>
        <sz val="9"/>
        <color rgb="FF6B6B70"/>
        <rFont val="Arial"/>
        <family val="0"/>
        <charset val="1"/>
      </rPr>
      <t xml:space="preserve">39</t>
    </r>
    <r>
      <rPr>
        <i val="true"/>
        <sz val="9"/>
        <color rgb="FF6B6B70"/>
        <rFont val="Noto Sans CJK SC"/>
        <family val="2"/>
      </rPr>
      <t xml:space="preserve">세 이하</t>
    </r>
    <r>
      <rPr>
        <i val="true"/>
        <sz val="9"/>
        <color rgb="FF6B6B70"/>
        <rFont val="Arial"/>
        <family val="0"/>
        <charset val="1"/>
      </rPr>
      <t xml:space="preserve">) </t>
    </r>
    <r>
      <rPr>
        <i val="true"/>
        <sz val="9"/>
        <color rgb="FF6B6B70"/>
        <rFont val="Noto Sans CJK SC"/>
        <family val="2"/>
      </rPr>
      <t xml:space="preserve">확인용</t>
    </r>
  </si>
  <si>
    <t xml:space="preserve">여성기업 여부</t>
  </si>
  <si>
    <t xml:space="preserve">아니오</t>
  </si>
  <si>
    <r>
      <rPr>
        <sz val="10"/>
        <color rgb="FF111114"/>
        <rFont val="Noto Sans CJK SC"/>
        <family val="2"/>
      </rPr>
      <t xml:space="preserve">최근 </t>
    </r>
    <r>
      <rPr>
        <sz val="10"/>
        <color rgb="FF111114"/>
        <rFont val="Arial"/>
        <family val="0"/>
        <charset val="1"/>
      </rPr>
      <t xml:space="preserve">3</t>
    </r>
    <r>
      <rPr>
        <sz val="10"/>
        <color rgb="FF111114"/>
        <rFont val="Noto Sans CJK SC"/>
        <family val="2"/>
      </rPr>
      <t xml:space="preserve">년 내 창업지원사업 선정 횟수</t>
    </r>
  </si>
  <si>
    <t xml:space="preserve">중복 제한 판단에 씁니다</t>
  </si>
  <si>
    <t xml:space="preserve">창업사업화 지원사업 총 수혜 횟수</t>
  </si>
  <si>
    <t xml:space="preserve">사업마다 상한이 있습니다</t>
  </si>
  <si>
    <t xml:space="preserve">결격 사유 — 하나라도 「예」면 서류 심사 전에 걸러집니다</t>
  </si>
  <si>
    <t xml:space="preserve">확인 항목</t>
  </si>
  <si>
    <t xml:space="preserve">해당</t>
  </si>
  <si>
    <t xml:space="preserve">확인처</t>
  </si>
  <si>
    <t xml:space="preserve">국세를 체납하고 있는가</t>
  </si>
  <si>
    <t xml:space="preserve">확인 안 됨</t>
  </si>
  <si>
    <t xml:space="preserve">홈택스 납세증명서로 확인</t>
  </si>
  <si>
    <t xml:space="preserve">지방세를 체납하고 있는가</t>
  </si>
  <si>
    <t xml:space="preserve">위택스에서 확인</t>
  </si>
  <si>
    <r>
      <rPr>
        <sz val="10"/>
        <color rgb="FF111114"/>
        <rFont val="Noto Sans CJK SC"/>
        <family val="2"/>
      </rPr>
      <t xml:space="preserve">금융기관 연체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채무불이행 상태인가</t>
    </r>
  </si>
  <si>
    <t xml:space="preserve">신용정보원 조회</t>
  </si>
  <si>
    <r>
      <rPr>
        <sz val="10"/>
        <color rgb="FF111114"/>
        <rFont val="Noto Sans CJK SC"/>
        <family val="2"/>
      </rPr>
      <t xml:space="preserve">대표자가 파산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회생 절차 중인가</t>
    </r>
  </si>
  <si>
    <t xml:space="preserve">부정당업자 제재나 지원 제한 이력이 있는가</t>
  </si>
  <si>
    <t xml:space="preserve">이전 협약 미이행 포함</t>
  </si>
  <si>
    <t xml:space="preserve">자본잠식 상태인가</t>
  </si>
  <si>
    <t xml:space="preserve">완전자본잠식이면 대부분 제외됩니다</t>
  </si>
  <si>
    <r>
      <rPr>
        <sz val="10"/>
        <color rgb="FF111114"/>
        <rFont val="Noto Sans CJK SC"/>
        <family val="2"/>
      </rPr>
      <t xml:space="preserve">휴업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폐업 상태인가</t>
    </r>
  </si>
  <si>
    <t xml:space="preserve">결격 「예」 개수</t>
  </si>
  <si>
    <t xml:space="preserve">확인 안 된 항목</t>
  </si>
  <si>
    <t xml:space="preserve">결격 판정</t>
  </si>
  <si>
    <r>
      <rPr>
        <i val="true"/>
        <sz val="9"/>
        <color rgb="FF6B6B70"/>
        <rFont val="Noto Sans CJK SC"/>
        <family val="2"/>
      </rPr>
      <t xml:space="preserve">※ 위 값은 예시입니다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우리 회사 값으로 덮어쓰십시오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</si>
  <si>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지원 가능 여부 판단</t>
  </si>
  <si>
    <r>
      <rPr>
        <i val="true"/>
        <sz val="9"/>
        <color rgb="FF6B6B70"/>
        <rFont val="Noto Sans CJK SC"/>
        <family val="2"/>
      </rPr>
      <t xml:space="preserve">공고문의 요건을 옮겨 적으면 「우리 회사」 탭과 대조해 자동으로 판정합니다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</si>
  <si>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「우리 회사」 탭에서 가져옵니다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여기가 「결격」이면 아래 판정이 전부 불가로 나옵니다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</si>
  <si>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사업명</t>
  </si>
  <si>
    <r>
      <rPr>
        <b val="true"/>
        <sz val="10"/>
        <color rgb="FF111114"/>
        <rFont val="Noto Sans CJK SC"/>
        <family val="2"/>
      </rPr>
      <t xml:space="preserve">업력 하한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년</t>
    </r>
    <r>
      <rPr>
        <b val="true"/>
        <sz val="10"/>
        <color rgb="FF111114"/>
        <rFont val="Arial"/>
        <family val="0"/>
        <charset val="1"/>
      </rPr>
      <t xml:space="preserve">, </t>
    </r>
    <r>
      <rPr>
        <b val="true"/>
        <sz val="10"/>
        <color rgb="FF111114"/>
        <rFont val="Noto Sans CJK SC"/>
        <family val="2"/>
      </rPr>
      <t xml:space="preserve">초과</t>
    </r>
    <r>
      <rPr>
        <b val="true"/>
        <sz val="10"/>
        <color rgb="FF111114"/>
        <rFont val="Arial"/>
        <family val="0"/>
        <charset val="1"/>
      </rPr>
      <t xml:space="preserve">)</t>
    </r>
  </si>
  <si>
    <r>
      <rPr>
        <b val="true"/>
        <sz val="10"/>
        <color rgb="FF111114"/>
        <rFont val="Noto Sans CJK SC"/>
        <family val="2"/>
      </rPr>
      <t xml:space="preserve">업력 상한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년</t>
    </r>
    <r>
      <rPr>
        <b val="true"/>
        <sz val="10"/>
        <color rgb="FF111114"/>
        <rFont val="Arial"/>
        <family val="0"/>
        <charset val="1"/>
      </rPr>
      <t xml:space="preserve">, </t>
    </r>
    <r>
      <rPr>
        <b val="true"/>
        <sz val="10"/>
        <color rgb="FF111114"/>
        <rFont val="Noto Sans CJK SC"/>
        <family val="2"/>
      </rPr>
      <t xml:space="preserve">미만</t>
    </r>
    <r>
      <rPr>
        <b val="true"/>
        <sz val="10"/>
        <color rgb="FF111114"/>
        <rFont val="Arial"/>
        <family val="0"/>
        <charset val="1"/>
      </rPr>
      <t xml:space="preserve">)</t>
    </r>
  </si>
  <si>
    <r>
      <rPr>
        <b val="true"/>
        <sz val="10"/>
        <color rgb="FF111114"/>
        <rFont val="Noto Sans CJK SC"/>
        <family val="2"/>
      </rPr>
      <t xml:space="preserve">매출 상한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원</t>
    </r>
    <r>
      <rPr>
        <b val="true"/>
        <sz val="10"/>
        <color rgb="FF111114"/>
        <rFont val="Arial"/>
        <family val="0"/>
        <charset val="1"/>
      </rPr>
      <t xml:space="preserve">)</t>
    </r>
  </si>
  <si>
    <r>
      <rPr>
        <b val="true"/>
        <sz val="10"/>
        <color rgb="FF111114"/>
        <rFont val="Noto Sans CJK SC"/>
        <family val="2"/>
      </rPr>
      <t xml:space="preserve">인원 상한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명</t>
    </r>
    <r>
      <rPr>
        <b val="true"/>
        <sz val="10"/>
        <color rgb="FF111114"/>
        <rFont val="Arial"/>
        <family val="0"/>
        <charset val="1"/>
      </rPr>
      <t xml:space="preserve">)</t>
    </r>
  </si>
  <si>
    <t xml:space="preserve">청년 요건</t>
  </si>
  <si>
    <t xml:space="preserve">업력</t>
  </si>
  <si>
    <t xml:space="preserve">매출</t>
  </si>
  <si>
    <t xml:space="preserve">인원</t>
  </si>
  <si>
    <t xml:space="preserve">횟수</t>
  </si>
  <si>
    <t xml:space="preserve">판정</t>
  </si>
  <si>
    <t xml:space="preserve">예비창업패키지</t>
  </si>
  <si>
    <t xml:space="preserve">예비</t>
  </si>
  <si>
    <t xml:space="preserve">초기창업패키지</t>
  </si>
  <si>
    <t xml:space="preserve">창업도약패키지</t>
  </si>
  <si>
    <t xml:space="preserve">청년창업사관학교</t>
  </si>
  <si>
    <t xml:space="preserve">창업중심대학</t>
  </si>
  <si>
    <t xml:space="preserve">가능한 사업 수</t>
  </si>
  <si>
    <t xml:space="preserve">칸 채우는 법</t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</si>
  <si>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「업력 하한」은 「초과」 기준입니다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창업도약패키지처럼 「</t>
    </r>
    <r>
      <rPr>
        <sz val="10"/>
        <color rgb="FF111114"/>
        <rFont val="Arial"/>
        <family val="0"/>
        <charset val="1"/>
      </rPr>
      <t xml:space="preserve">3</t>
    </r>
    <r>
      <rPr>
        <sz val="10"/>
        <color rgb="FF111114"/>
        <rFont val="Noto Sans CJK SC"/>
        <family val="2"/>
      </rPr>
      <t xml:space="preserve">년 초과 </t>
    </r>
    <r>
      <rPr>
        <sz val="10"/>
        <color rgb="FF111114"/>
        <rFont val="Arial"/>
        <family val="0"/>
        <charset val="1"/>
      </rPr>
      <t xml:space="preserve">7</t>
    </r>
    <r>
      <rPr>
        <sz val="10"/>
        <color rgb="FF111114"/>
        <rFont val="Noto Sans CJK SC"/>
        <family val="2"/>
      </rPr>
      <t xml:space="preserve">년 이내」인 사업은 하한 </t>
    </r>
    <r>
      <rPr>
        <sz val="10"/>
        <color rgb="FF111114"/>
        <rFont val="Arial"/>
        <family val="0"/>
        <charset val="1"/>
      </rPr>
      <t xml:space="preserve">3, </t>
    </r>
    <r>
      <rPr>
        <sz val="10"/>
        <color rgb="FF111114"/>
        <rFont val="Noto Sans CJK SC"/>
        <family val="2"/>
      </rPr>
      <t xml:space="preserve">상한 </t>
    </r>
    <r>
      <rPr>
        <sz val="10"/>
        <color rgb="FF111114"/>
        <rFont val="Arial"/>
        <family val="0"/>
        <charset val="1"/>
      </rPr>
      <t xml:space="preserve">7 </t>
    </r>
    <r>
      <rPr>
        <sz val="10"/>
        <color rgb="FF111114"/>
        <rFont val="Noto Sans CJK SC"/>
        <family val="2"/>
      </rPr>
      <t xml:space="preserve">로 넣습니다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</si>
  <si>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「업력 상한」은 「미만」 기준입니다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공고에 「</t>
    </r>
    <r>
      <rPr>
        <sz val="10"/>
        <color rgb="FF111114"/>
        <rFont val="Arial"/>
        <family val="0"/>
        <charset val="1"/>
      </rPr>
      <t xml:space="preserve">3</t>
    </r>
    <r>
      <rPr>
        <sz val="10"/>
        <color rgb="FF111114"/>
        <rFont val="Noto Sans CJK SC"/>
        <family val="2"/>
      </rPr>
      <t xml:space="preserve">년 미만」이라고 되어 있으면 </t>
    </r>
    <r>
      <rPr>
        <sz val="10"/>
        <color rgb="FF111114"/>
        <rFont val="Arial"/>
        <family val="0"/>
        <charset val="1"/>
      </rPr>
      <t xml:space="preserve">3 </t>
    </r>
    <r>
      <rPr>
        <sz val="10"/>
        <color rgb="FF111114"/>
        <rFont val="Noto Sans CJK SC"/>
        <family val="2"/>
      </rPr>
      <t xml:space="preserve">을 넣으십시오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3</t>
    </r>
    <r>
      <rPr>
        <sz val="10"/>
        <color rgb="FF111114"/>
        <rFont val="Noto Sans CJK SC"/>
        <family val="2"/>
      </rPr>
      <t xml:space="preserve">년 이내」라고 되어 있으면 상한을 살짝 크게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예</t>
    </r>
    <r>
      <rPr>
        <sz val="10"/>
        <color rgb="FF111114"/>
        <rFont val="Arial"/>
        <family val="0"/>
        <charset val="1"/>
      </rPr>
      <t xml:space="preserve">: 3.01) </t>
    </r>
    <r>
      <rPr>
        <sz val="10"/>
        <color rgb="FF111114"/>
        <rFont val="Noto Sans CJK SC"/>
        <family val="2"/>
      </rPr>
      <t xml:space="preserve">넣거나 공고문 문구를 그대로 확인하십시오 — 미만과 이내는 다릅니다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</si>
  <si>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예비창업 사업은 하한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상한 칸에 「예비」라고 쓰십시오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업력이 아니라 사업자등록 여부로 판단합니다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</si>
  <si>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매출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인원 상한은 비워 두거나 </t>
    </r>
    <r>
      <rPr>
        <sz val="10"/>
        <color rgb="FF111114"/>
        <rFont val="Arial"/>
        <family val="0"/>
        <charset val="1"/>
      </rPr>
      <t xml:space="preserve">0 </t>
    </r>
    <r>
      <rPr>
        <sz val="10"/>
        <color rgb="FF111114"/>
        <rFont val="Noto Sans CJK SC"/>
        <family val="2"/>
      </rPr>
      <t xml:space="preserve">을 넣으면 「제한 없음」으로 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</si>
  <si>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「횟수」는 창업사업화 지원사업 총 수혜 횟수가 </t>
    </r>
    <r>
      <rPr>
        <sz val="10"/>
        <color rgb="FF111114"/>
        <rFont val="Arial"/>
        <family val="0"/>
        <charset val="1"/>
      </rPr>
      <t xml:space="preserve">3</t>
    </r>
    <r>
      <rPr>
        <sz val="10"/>
        <color rgb="FF111114"/>
        <rFont val="Noto Sans CJK SC"/>
        <family val="2"/>
      </rPr>
      <t xml:space="preserve">회 이상이면 </t>
    </r>
    <r>
      <rPr>
        <sz val="10"/>
        <color rgb="FF111114"/>
        <rFont val="Arial"/>
        <family val="0"/>
        <charset val="1"/>
      </rPr>
      <t xml:space="preserve">X </t>
    </r>
    <r>
      <rPr>
        <sz val="10"/>
        <color rgb="FF111114"/>
        <rFont val="Noto Sans CJK SC"/>
        <family val="2"/>
      </rPr>
      <t xml:space="preserve">로 잡습니다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사업마다 상한이 다르니 공고문을 보고 조정하십시오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</si>
  <si>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※ 위 요건 숫자는 예시입니다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반드시 해당 연도 공고문의 숫자로 덮어쓰십시오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</si>
  <si>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※ 이 판정은 숫자 요건과 결격 사유만 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업종 제한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지역 제한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세부 조건은 공고문을 직접 읽으십시오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</si>
  <si>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연간 캘린더</t>
  </si>
  <si>
    <r>
      <rPr>
        <i val="true"/>
        <sz val="9"/>
        <color rgb="FF6B6B70"/>
        <rFont val="Noto Sans CJK SC"/>
        <family val="2"/>
      </rPr>
      <t xml:space="preserve">날짜는 직접 확인해서 채우십시오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확인일이 </t>
    </r>
    <r>
      <rPr>
        <i val="true"/>
        <sz val="9"/>
        <color rgb="FF6B6B70"/>
        <rFont val="Arial"/>
        <family val="0"/>
        <charset val="1"/>
      </rPr>
      <t xml:space="preserve">90</t>
    </r>
    <r>
      <rPr>
        <i val="true"/>
        <sz val="9"/>
        <color rgb="FF6B6B70"/>
        <rFont val="Noto Sans CJK SC"/>
        <family val="2"/>
      </rPr>
      <t xml:space="preserve">일을 넘기면 자동으로 표시됩니다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</si>
  <si>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주관 기관</t>
  </si>
  <si>
    <t xml:space="preserve">통상 공고 시기</t>
  </si>
  <si>
    <t xml:space="preserve">공고일</t>
  </si>
  <si>
    <t xml:space="preserve">마감일</t>
  </si>
  <si>
    <t xml:space="preserve">지원 규모</t>
  </si>
  <si>
    <t xml:space="preserve">확인한 곳</t>
  </si>
  <si>
    <t xml:space="preserve">확인일</t>
  </si>
  <si>
    <t xml:space="preserve">상태</t>
  </si>
  <si>
    <t xml:space="preserve">메모</t>
  </si>
  <si>
    <r>
      <rPr>
        <sz val="10"/>
        <color rgb="FF0000FF"/>
        <rFont val="Noto Sans CJK SC"/>
        <family val="2"/>
      </rPr>
      <t xml:space="preserve">중소벤처기업부</t>
    </r>
    <r>
      <rPr>
        <sz val="10"/>
        <color rgb="FF0000FF"/>
        <rFont val="Arial"/>
        <family val="0"/>
        <charset val="1"/>
      </rPr>
      <t xml:space="preserve">·</t>
    </r>
    <r>
      <rPr>
        <sz val="10"/>
        <color rgb="FF0000FF"/>
        <rFont val="Noto Sans CJK SC"/>
        <family val="2"/>
      </rPr>
      <t xml:space="preserve">창업진흥원</t>
    </r>
  </si>
  <si>
    <r>
      <rPr>
        <sz val="10"/>
        <color rgb="FF0000FF"/>
        <rFont val="Arial"/>
        <family val="0"/>
        <charset val="1"/>
      </rPr>
      <t xml:space="preserve">1~2</t>
    </r>
    <r>
      <rPr>
        <sz val="10"/>
        <color rgb="FF0000FF"/>
        <rFont val="Noto Sans CJK SC"/>
        <family val="2"/>
      </rPr>
      <t xml:space="preserve">월</t>
    </r>
  </si>
  <si>
    <r>
      <rPr>
        <sz val="10"/>
        <color rgb="FF0000FF"/>
        <rFont val="Arial"/>
        <family val="0"/>
        <charset val="1"/>
      </rPr>
      <t xml:space="preserve">2~3</t>
    </r>
    <r>
      <rPr>
        <sz val="10"/>
        <color rgb="FF0000FF"/>
        <rFont val="Noto Sans CJK SC"/>
        <family val="2"/>
      </rPr>
      <t xml:space="preserve">월</t>
    </r>
  </si>
  <si>
    <r>
      <rPr>
        <i val="true"/>
        <sz val="9"/>
        <color rgb="FF6B6B70"/>
        <rFont val="Noto Sans CJK SC"/>
        <family val="2"/>
      </rPr>
      <t xml:space="preserve">업력 </t>
    </r>
    <r>
      <rPr>
        <i val="true"/>
        <sz val="9"/>
        <color rgb="FF6B6B70"/>
        <rFont val="Arial"/>
        <family val="0"/>
        <charset val="1"/>
      </rPr>
      <t xml:space="preserve">3</t>
    </r>
    <r>
      <rPr>
        <i val="true"/>
        <sz val="9"/>
        <color rgb="FF6B6B70"/>
        <rFont val="Noto Sans CJK SC"/>
        <family val="2"/>
      </rPr>
      <t xml:space="preserve">년 초과 </t>
    </r>
    <r>
      <rPr>
        <i val="true"/>
        <sz val="9"/>
        <color rgb="FF6B6B70"/>
        <rFont val="Arial"/>
        <family val="0"/>
        <charset val="1"/>
      </rPr>
      <t xml:space="preserve">7</t>
    </r>
    <r>
      <rPr>
        <i val="true"/>
        <sz val="9"/>
        <color rgb="FF6B6B70"/>
        <rFont val="Noto Sans CJK SC"/>
        <family val="2"/>
      </rPr>
      <t xml:space="preserve">년 이내</t>
    </r>
  </si>
  <si>
    <r>
      <rPr>
        <sz val="10"/>
        <color rgb="FF0000FF"/>
        <rFont val="Noto Sans CJK SC"/>
        <family val="2"/>
      </rPr>
      <t xml:space="preserve">중소벤처기업부</t>
    </r>
    <r>
      <rPr>
        <sz val="10"/>
        <color rgb="FF0000FF"/>
        <rFont val="Arial"/>
        <family val="0"/>
        <charset val="1"/>
      </rPr>
      <t xml:space="preserve">·</t>
    </r>
    <r>
      <rPr>
        <sz val="10"/>
        <color rgb="FF0000FF"/>
        <rFont val="Noto Sans CJK SC"/>
        <family val="2"/>
      </rPr>
      <t xml:space="preserve">중진공</t>
    </r>
  </si>
  <si>
    <t xml:space="preserve">중소벤처기업부</t>
  </si>
  <si>
    <r>
      <rPr>
        <sz val="10"/>
        <color rgb="FF0000FF"/>
        <rFont val="Arial"/>
        <family val="0"/>
        <charset val="1"/>
      </rPr>
      <t xml:space="preserve">1~3</t>
    </r>
    <r>
      <rPr>
        <sz val="10"/>
        <color rgb="FF0000FF"/>
        <rFont val="Noto Sans CJK SC"/>
        <family val="2"/>
      </rPr>
      <t xml:space="preserve">월</t>
    </r>
  </si>
  <si>
    <r>
      <rPr>
        <sz val="10"/>
        <color rgb="FF0000FF"/>
        <rFont val="Arial"/>
        <family val="0"/>
        <charset val="1"/>
      </rPr>
      <t xml:space="preserve">TIPS (</t>
    </r>
    <r>
      <rPr>
        <sz val="10"/>
        <color rgb="FF0000FF"/>
        <rFont val="Noto Sans CJK SC"/>
        <family val="2"/>
      </rPr>
      <t xml:space="preserve">민관공동창업자발굴육성</t>
    </r>
    <r>
      <rPr>
        <sz val="10"/>
        <color rgb="FF0000FF"/>
        <rFont val="Arial"/>
        <family val="0"/>
        <charset val="1"/>
      </rPr>
      <t xml:space="preserve">)</t>
    </r>
  </si>
  <si>
    <t xml:space="preserve">수시</t>
  </si>
  <si>
    <r>
      <rPr>
        <i val="true"/>
        <sz val="9"/>
        <color rgb="FF6B6B70"/>
        <rFont val="Noto Sans CJK SC"/>
        <family val="2"/>
      </rPr>
      <t xml:space="preserve">운영사</t>
    </r>
    <r>
      <rPr>
        <i val="true"/>
        <sz val="9"/>
        <color rgb="FF6B6B70"/>
        <rFont val="Arial"/>
        <family val="0"/>
        <charset val="1"/>
      </rPr>
      <t xml:space="preserve">(</t>
    </r>
    <r>
      <rPr>
        <i val="true"/>
        <sz val="9"/>
        <color rgb="FF6B6B70"/>
        <rFont val="Noto Sans CJK SC"/>
        <family val="2"/>
      </rPr>
      <t xml:space="preserve">액셀러레이터</t>
    </r>
    <r>
      <rPr>
        <i val="true"/>
        <sz val="9"/>
        <color rgb="FF6B6B70"/>
        <rFont val="Arial"/>
        <family val="0"/>
        <charset val="1"/>
      </rPr>
      <t xml:space="preserve">)</t>
    </r>
    <r>
      <rPr>
        <i val="true"/>
        <sz val="9"/>
        <color rgb="FF6B6B70"/>
        <rFont val="Noto Sans CJK SC"/>
        <family val="2"/>
      </rPr>
      <t xml:space="preserve">의 선투자와 추천이 먼저입니다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공고를 기다리는 사업이 아닙니다</t>
    </r>
  </si>
  <si>
    <t xml:space="preserve">아기유니콘 육성사업</t>
  </si>
  <si>
    <r>
      <rPr>
        <sz val="10"/>
        <color rgb="FF0000FF"/>
        <rFont val="Arial"/>
        <family val="0"/>
        <charset val="1"/>
      </rPr>
      <t xml:space="preserve">3~4</t>
    </r>
    <r>
      <rPr>
        <sz val="10"/>
        <color rgb="FF0000FF"/>
        <rFont val="Noto Sans CJK SC"/>
        <family val="2"/>
      </rPr>
      <t xml:space="preserve">월</t>
    </r>
  </si>
  <si>
    <r>
      <rPr>
        <sz val="10"/>
        <color rgb="FF0000FF"/>
        <rFont val="Noto Sans CJK SC"/>
        <family val="2"/>
      </rPr>
      <t xml:space="preserve">초격차 스타트업 </t>
    </r>
    <r>
      <rPr>
        <sz val="10"/>
        <color rgb="FF0000FF"/>
        <rFont val="Arial"/>
        <family val="0"/>
        <charset val="1"/>
      </rPr>
      <t xml:space="preserve">1000+</t>
    </r>
  </si>
  <si>
    <r>
      <rPr>
        <i val="true"/>
        <sz val="9"/>
        <color rgb="FF6B6B70"/>
        <rFont val="Arial"/>
        <family val="0"/>
        <charset val="1"/>
      </rPr>
      <t xml:space="preserve">10</t>
    </r>
    <r>
      <rPr>
        <i val="true"/>
        <sz val="9"/>
        <color rgb="FF6B6B70"/>
        <rFont val="Noto Sans CJK SC"/>
        <family val="2"/>
      </rPr>
      <t xml:space="preserve">대 분야 해당 여부 확인</t>
    </r>
  </si>
  <si>
    <r>
      <rPr>
        <sz val="10"/>
        <color rgb="FF0000FF"/>
        <rFont val="Noto Sans CJK SC"/>
        <family val="2"/>
      </rPr>
      <t xml:space="preserve">창업성장기술개발사업 </t>
    </r>
    <r>
      <rPr>
        <sz val="10"/>
        <color rgb="FF0000FF"/>
        <rFont val="Arial"/>
        <family val="0"/>
        <charset val="1"/>
      </rPr>
      <t xml:space="preserve">(R&amp;D)</t>
    </r>
  </si>
  <si>
    <r>
      <rPr>
        <i val="true"/>
        <sz val="9"/>
        <color rgb="FF6B6B70"/>
        <rFont val="Noto Sans CJK SC"/>
        <family val="2"/>
      </rPr>
      <t xml:space="preserve">디딤돌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전략형 등 유형이 나뉩니다</t>
    </r>
  </si>
  <si>
    <t xml:space="preserve">수출바우처</t>
  </si>
  <si>
    <r>
      <rPr>
        <sz val="10"/>
        <color rgb="FF0000FF"/>
        <rFont val="Noto Sans CJK SC"/>
        <family val="2"/>
      </rPr>
      <t xml:space="preserve">산업통상자원부</t>
    </r>
    <r>
      <rPr>
        <sz val="10"/>
        <color rgb="FF0000FF"/>
        <rFont val="Arial"/>
        <family val="0"/>
        <charset val="1"/>
      </rPr>
      <t xml:space="preserve">·</t>
    </r>
    <r>
      <rPr>
        <sz val="10"/>
        <color rgb="FF0000FF"/>
        <rFont val="Noto Sans CJK SC"/>
        <family val="2"/>
      </rPr>
      <t xml:space="preserve">중기부</t>
    </r>
  </si>
  <si>
    <t xml:space="preserve">바우처 사업은 실효 자금 확보에서 창업패키지 못지않습니다</t>
  </si>
  <si>
    <r>
      <rPr>
        <sz val="10"/>
        <color rgb="FF0000FF"/>
        <rFont val="Noto Sans CJK SC"/>
        <family val="2"/>
      </rPr>
      <t xml:space="preserve">데이터바우처 </t>
    </r>
    <r>
      <rPr>
        <sz val="10"/>
        <color rgb="FF0000FF"/>
        <rFont val="Arial"/>
        <family val="0"/>
        <charset val="1"/>
      </rPr>
      <t xml:space="preserve">/ AI</t>
    </r>
    <r>
      <rPr>
        <sz val="10"/>
        <color rgb="FF0000FF"/>
        <rFont val="Noto Sans CJK SC"/>
        <family val="2"/>
      </rPr>
      <t xml:space="preserve">바우처</t>
    </r>
  </si>
  <si>
    <t xml:space="preserve">과기정통부</t>
  </si>
  <si>
    <r>
      <rPr>
        <sz val="10"/>
        <color rgb="FF0000FF"/>
        <rFont val="Arial"/>
        <family val="0"/>
        <charset val="1"/>
      </rPr>
      <t xml:space="preserve">2~4</t>
    </r>
    <r>
      <rPr>
        <sz val="10"/>
        <color rgb="FF0000FF"/>
        <rFont val="Noto Sans CJK SC"/>
        <family val="2"/>
      </rPr>
      <t xml:space="preserve">월</t>
    </r>
  </si>
  <si>
    <t xml:space="preserve">청년일자리도약장려금</t>
  </si>
  <si>
    <t xml:space="preserve">고용노동부</t>
  </si>
  <si>
    <t xml:space="preserve">연중</t>
  </si>
  <si>
    <t xml:space="preserve">채용 계획이 있으면 같이 보십시오</t>
  </si>
  <si>
    <t xml:space="preserve">지역 창업지원사업</t>
  </si>
  <si>
    <r>
      <rPr>
        <sz val="10"/>
        <color rgb="FF0000FF"/>
        <rFont val="Noto Sans CJK SC"/>
        <family val="2"/>
      </rPr>
      <t xml:space="preserve">각 지자체</t>
    </r>
    <r>
      <rPr>
        <sz val="10"/>
        <color rgb="FF0000FF"/>
        <rFont val="Arial"/>
        <family val="0"/>
        <charset val="1"/>
      </rPr>
      <t xml:space="preserve">·</t>
    </r>
    <r>
      <rPr>
        <sz val="10"/>
        <color rgb="FF0000FF"/>
        <rFont val="Noto Sans CJK SC"/>
        <family val="2"/>
      </rPr>
      <t xml:space="preserve">창업지원기관</t>
    </r>
  </si>
  <si>
    <r>
      <rPr>
        <i val="true"/>
        <sz val="9"/>
        <color rgb="FF6B6B70"/>
        <rFont val="Noto Sans CJK SC"/>
        <family val="2"/>
      </rPr>
      <t xml:space="preserve">지역마다 별도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소재지 지자체를 확인하십시오</t>
    </r>
  </si>
  <si>
    <t xml:space="preserve">다시 확인해야 할 사업</t>
  </si>
  <si>
    <t xml:space="preserve">확인 안 한 사업</t>
  </si>
  <si>
    <r>
      <rPr>
        <b val="true"/>
        <sz val="10"/>
        <color rgb="FF111114"/>
        <rFont val="Noto Sans CJK SC"/>
        <family val="2"/>
      </rPr>
      <t xml:space="preserve">마감 임박 </t>
    </r>
    <r>
      <rPr>
        <b val="true"/>
        <sz val="10"/>
        <color rgb="FF111114"/>
        <rFont val="Arial"/>
        <family val="0"/>
        <charset val="1"/>
      </rPr>
      <t xml:space="preserve">(14</t>
    </r>
    <r>
      <rPr>
        <b val="true"/>
        <sz val="10"/>
        <color rgb="FF111114"/>
        <rFont val="Noto Sans CJK SC"/>
        <family val="2"/>
      </rPr>
      <t xml:space="preserve">일 이내</t>
    </r>
    <r>
      <rPr>
        <b val="true"/>
        <sz val="10"/>
        <color rgb="FF111114"/>
        <rFont val="Arial"/>
        <family val="0"/>
        <charset val="1"/>
      </rPr>
      <t xml:space="preserve">)</t>
    </r>
  </si>
  <si>
    <r>
      <rPr>
        <i val="true"/>
        <sz val="9"/>
        <color rgb="FF6B6B70"/>
        <rFont val="Noto Sans CJK SC"/>
        <family val="2"/>
      </rPr>
      <t xml:space="preserve">※ 사업명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기관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통상 시기는 참고용입니다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「통상 시기」는 해마다 달라집니다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</si>
  <si>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※ 노란 칸</t>
    </r>
    <r>
      <rPr>
        <i val="true"/>
        <sz val="9"/>
        <color rgb="FF6B6B70"/>
        <rFont val="Arial"/>
        <family val="0"/>
        <charset val="1"/>
      </rPr>
      <t xml:space="preserve">(</t>
    </r>
    <r>
      <rPr>
        <i val="true"/>
        <sz val="9"/>
        <color rgb="FF6B6B70"/>
        <rFont val="Noto Sans CJK SC"/>
        <family val="2"/>
      </rPr>
      <t xml:space="preserve">공고일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마감일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규모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확인처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확인일</t>
    </r>
    <r>
      <rPr>
        <i val="true"/>
        <sz val="9"/>
        <color rgb="FF6B6B70"/>
        <rFont val="Arial"/>
        <family val="0"/>
        <charset val="1"/>
      </rPr>
      <t xml:space="preserve">)</t>
    </r>
    <r>
      <rPr>
        <i val="true"/>
        <sz val="9"/>
        <color rgb="FF6B6B70"/>
        <rFont val="Noto Sans CJK SC"/>
        <family val="2"/>
      </rPr>
      <t xml:space="preserve">은 반드시 공식 공고를 보고 채우십시오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날짜는 날짜 서식으로 넣어야 상태가 계산됩니다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</si>
  <si>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※ 공고는 </t>
    </r>
    <r>
      <rPr>
        <i val="true"/>
        <sz val="9"/>
        <color rgb="FF6B6B70"/>
        <rFont val="Arial"/>
        <family val="0"/>
        <charset val="1"/>
      </rPr>
      <t xml:space="preserve">K-Startup(k-startup.go.kr)</t>
    </r>
    <r>
      <rPr>
        <i val="true"/>
        <sz val="9"/>
        <color rgb="FF6B6B70"/>
        <rFont val="Noto Sans CJK SC"/>
        <family val="2"/>
      </rPr>
      <t xml:space="preserve">과 각 부처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지자체 공고란에서 확인하십시오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</si>
  <si>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중복 지원 제한 확인</t>
  </si>
  <si>
    <r>
      <rPr>
        <i val="true"/>
        <sz val="9"/>
        <color rgb="FF6B6B70"/>
        <rFont val="Noto Sans CJK SC"/>
        <family val="2"/>
      </rPr>
      <t xml:space="preserve">이미 받은 사업이 다음 사업의 걸림돌이 되는 경우가 많습니다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</si>
  <si>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받았던 사업</t>
  </si>
  <si>
    <t xml:space="preserve">선정 연도</t>
  </si>
  <si>
    <t xml:space="preserve">지원금액</t>
  </si>
  <si>
    <t xml:space="preserve">협약 시작일</t>
  </si>
  <si>
    <t xml:space="preserve">협약 종료일</t>
  </si>
  <si>
    <t xml:space="preserve">진행 중</t>
  </si>
  <si>
    <t xml:space="preserve">다음 사업에 미치는 영향</t>
  </si>
  <si>
    <t xml:space="preserve">예시 — 지역 창업지원사업</t>
  </si>
  <si>
    <r>
      <rPr>
        <i val="true"/>
        <sz val="9"/>
        <color rgb="FF6B6B70"/>
        <rFont val="Noto Sans CJK SC"/>
        <family val="2"/>
      </rPr>
      <t xml:space="preserve">← 예시입니다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지우고 쓰십시오</t>
    </r>
  </si>
  <si>
    <t xml:space="preserve">기록한 사업 수</t>
  </si>
  <si>
    <t xml:space="preserve">진행 중인 협약</t>
  </si>
  <si>
    <t xml:space="preserve">우리 회사에 적은 총 수혜 횟수</t>
  </si>
  <si>
    <t xml:space="preserve">두 숫자가 맞는가</t>
  </si>
  <si>
    <t xml:space="preserve">자주 걸리는 제한</t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</si>
  <si>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창업사업화 지원사업은 대체로 「기수혜자 제외」나 「총 </t>
    </r>
    <r>
      <rPr>
        <sz val="10"/>
        <color rgb="FF111114"/>
        <rFont val="Arial"/>
        <family val="0"/>
        <charset val="1"/>
      </rPr>
      <t xml:space="preserve">O</t>
    </r>
    <r>
      <rPr>
        <sz val="10"/>
        <color rgb="FF111114"/>
        <rFont val="Noto Sans CJK SC"/>
        <family val="2"/>
      </rPr>
      <t xml:space="preserve">회 한정」 조항이 있습니다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총 횟수를 세어 두십시오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</si>
  <si>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같은 부처의 유사 사업은 동일 연도 중복 수혜가 안 되는 경우가 많습니다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</si>
  <si>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협약 기간이 겹치면 제외되는 경우가 있습니다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그래서 협약 종료일 칸을 두었습니다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</si>
  <si>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R&amp;D </t>
    </r>
    <r>
      <rPr>
        <sz val="10"/>
        <color rgb="FF111114"/>
        <rFont val="Noto Sans CJK SC"/>
        <family val="2"/>
      </rPr>
      <t xml:space="preserve">과제는 연구원 참여율</t>
    </r>
    <r>
      <rPr>
        <sz val="10"/>
        <color rgb="FF111114"/>
        <rFont val="Arial"/>
        <family val="0"/>
        <charset val="1"/>
      </rPr>
      <t xml:space="preserve">(1</t>
    </r>
    <r>
      <rPr>
        <sz val="10"/>
        <color rgb="FF111114"/>
        <rFont val="Noto Sans CJK SC"/>
        <family val="2"/>
      </rPr>
      <t xml:space="preserve">인 최대 </t>
    </r>
    <r>
      <rPr>
        <sz val="10"/>
        <color rgb="FF111114"/>
        <rFont val="Arial"/>
        <family val="0"/>
        <charset val="1"/>
      </rPr>
      <t xml:space="preserve">100%)</t>
    </r>
    <r>
      <rPr>
        <sz val="10"/>
        <color rgb="FF111114"/>
        <rFont val="Noto Sans CJK SC"/>
        <family val="2"/>
      </rPr>
      <t xml:space="preserve">과 동시 수행 과제 수 제한에 걸립니다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중소기업 과제는 최소 참여율 요건이 붙는 경우도 있으니 인력 계획을 먼저 맞추십시오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</si>
  <si>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정확한 제한은 사업마다 다릅니다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반드시 공고문의 「지원 제외 대상」을 읽으십시오</t>
    </r>
    <r>
      <rPr>
        <sz val="10"/>
        <color rgb="FF111114"/>
        <rFont val="Arial"/>
        <family val="0"/>
        <charset val="1"/>
      </rPr>
      <t xml:space="preserve">.</t>
    </r>
  </si>
  <si>
    <t xml:space="preserve">제출 서류 준비 상태</t>
  </si>
  <si>
    <r>
      <rPr>
        <i val="true"/>
        <sz val="9"/>
        <color rgb="FF6B6B70"/>
        <rFont val="Noto Sans CJK SC"/>
        <family val="2"/>
      </rPr>
      <t xml:space="preserve">공고가 뜨기 전에 돌리십시오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발급에 며칠 걸리는 서류가 있습니다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</si>
  <si>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번호</t>
  </si>
  <si>
    <t xml:space="preserve">서류</t>
  </si>
  <si>
    <t xml:space="preserve">보유</t>
  </si>
  <si>
    <t xml:space="preserve">발급처</t>
  </si>
  <si>
    <t xml:space="preserve">유효기간</t>
  </si>
  <si>
    <t xml:space="preserve">비고</t>
  </si>
  <si>
    <t xml:space="preserve">사업자등록증명원</t>
  </si>
  <si>
    <t xml:space="preserve">없음</t>
  </si>
  <si>
    <r>
      <rPr>
        <sz val="10"/>
        <color rgb="FF111114"/>
        <rFont val="Noto Sans CJK SC"/>
        <family val="2"/>
      </rPr>
      <t xml:space="preserve">정부</t>
    </r>
    <r>
      <rPr>
        <sz val="10"/>
        <color rgb="FF111114"/>
        <rFont val="Arial"/>
        <family val="0"/>
        <charset val="1"/>
      </rPr>
      <t xml:space="preserve">24 / </t>
    </r>
    <r>
      <rPr>
        <sz val="10"/>
        <color rgb="FF111114"/>
        <rFont val="Noto Sans CJK SC"/>
        <family val="2"/>
      </rPr>
      <t xml:space="preserve">홈택스</t>
    </r>
  </si>
  <si>
    <r>
      <rPr>
        <i val="true"/>
        <sz val="9"/>
        <color rgb="FF6B6B70"/>
        <rFont val="Noto Sans CJK SC"/>
        <family val="2"/>
      </rPr>
      <t xml:space="preserve">발급일 </t>
    </r>
    <r>
      <rPr>
        <i val="true"/>
        <sz val="9"/>
        <color rgb="FF6B6B70"/>
        <rFont val="Arial"/>
        <family val="0"/>
        <charset val="1"/>
      </rPr>
      <t xml:space="preserve">1</t>
    </r>
    <r>
      <rPr>
        <i val="true"/>
        <sz val="9"/>
        <color rgb="FF6B6B70"/>
        <rFont val="Noto Sans CJK SC"/>
        <family val="2"/>
      </rPr>
      <t xml:space="preserve">개월 이내 권장</t>
    </r>
  </si>
  <si>
    <t xml:space="preserve">대부분 최근 발급본을 요구합니다</t>
  </si>
  <si>
    <t xml:space="preserve">법인등기부등본</t>
  </si>
  <si>
    <t xml:space="preserve">인터넷등기소</t>
  </si>
  <si>
    <t xml:space="preserve">말소사항 포함으로 받으십시오</t>
  </si>
  <si>
    <t xml:space="preserve">주주명부</t>
  </si>
  <si>
    <r>
      <rPr>
        <sz val="10"/>
        <color rgb="FF111114"/>
        <rFont val="Noto Sans CJK SC"/>
        <family val="2"/>
      </rPr>
      <t xml:space="preserve">자체 작성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법인 인감 날인</t>
    </r>
    <r>
      <rPr>
        <sz val="10"/>
        <color rgb="FF111114"/>
        <rFont val="Arial"/>
        <family val="0"/>
        <charset val="1"/>
      </rPr>
      <t xml:space="preserve">)</t>
    </r>
  </si>
  <si>
    <t xml:space="preserve">거의 모든 창업사업화 사업이 요구합니다</t>
  </si>
  <si>
    <t xml:space="preserve">국세 납세증명서</t>
  </si>
  <si>
    <t xml:space="preserve">홈택스</t>
  </si>
  <si>
    <r>
      <rPr>
        <i val="true"/>
        <sz val="9"/>
        <color rgb="FF6B6B70"/>
        <rFont val="Noto Sans CJK SC"/>
        <family val="2"/>
      </rPr>
      <t xml:space="preserve">보통 </t>
    </r>
    <r>
      <rPr>
        <i val="true"/>
        <sz val="9"/>
        <color rgb="FF6B6B70"/>
        <rFont val="Arial"/>
        <family val="0"/>
        <charset val="1"/>
      </rPr>
      <t xml:space="preserve">1</t>
    </r>
    <r>
      <rPr>
        <i val="true"/>
        <sz val="9"/>
        <color rgb="FF6B6B70"/>
        <rFont val="Noto Sans CJK SC"/>
        <family val="2"/>
      </rPr>
      <t xml:space="preserve">개월</t>
    </r>
  </si>
  <si>
    <t xml:space="preserve">체납이 있으면 여기서 걸립니다</t>
  </si>
  <si>
    <t xml:space="preserve">지방세 납세증명서</t>
  </si>
  <si>
    <t xml:space="preserve">위택스</t>
  </si>
  <si>
    <r>
      <rPr>
        <b val="true"/>
        <sz val="10"/>
        <color rgb="FF111114"/>
        <rFont val="Arial"/>
        <family val="0"/>
        <charset val="1"/>
      </rPr>
      <t xml:space="preserve">4</t>
    </r>
    <r>
      <rPr>
        <b val="true"/>
        <sz val="10"/>
        <color rgb="FF111114"/>
        <rFont val="Noto Sans CJK SC"/>
        <family val="2"/>
      </rPr>
      <t xml:space="preserve">대보험 완납증명서</t>
    </r>
  </si>
  <si>
    <r>
      <rPr>
        <sz val="10"/>
        <color rgb="FF111114"/>
        <rFont val="Arial"/>
        <family val="0"/>
        <charset val="1"/>
      </rPr>
      <t xml:space="preserve">4</t>
    </r>
    <r>
      <rPr>
        <sz val="10"/>
        <color rgb="FF111114"/>
        <rFont val="Noto Sans CJK SC"/>
        <family val="2"/>
      </rPr>
      <t xml:space="preserve">대사회보험 정보연계센터</t>
    </r>
  </si>
  <si>
    <r>
      <rPr>
        <b val="true"/>
        <sz val="10"/>
        <color rgb="FF111114"/>
        <rFont val="Arial"/>
        <family val="0"/>
        <charset val="1"/>
      </rPr>
      <t xml:space="preserve">4</t>
    </r>
    <r>
      <rPr>
        <b val="true"/>
        <sz val="10"/>
        <color rgb="FF111114"/>
        <rFont val="Noto Sans CJK SC"/>
        <family val="2"/>
      </rPr>
      <t xml:space="preserve">대보험 사업장가입자명부</t>
    </r>
  </si>
  <si>
    <t xml:space="preserve">상시 근로자 수 증빙</t>
  </si>
  <si>
    <r>
      <rPr>
        <b val="true"/>
        <sz val="10"/>
        <color rgb="FF111114"/>
        <rFont val="Noto Sans CJK SC"/>
        <family val="2"/>
      </rPr>
      <t xml:space="preserve">최근 </t>
    </r>
    <r>
      <rPr>
        <b val="true"/>
        <sz val="10"/>
        <color rgb="FF111114"/>
        <rFont val="Arial"/>
        <family val="0"/>
        <charset val="1"/>
      </rPr>
      <t xml:space="preserve">3</t>
    </r>
    <r>
      <rPr>
        <b val="true"/>
        <sz val="10"/>
        <color rgb="FF111114"/>
        <rFont val="Noto Sans CJK SC"/>
        <family val="2"/>
      </rPr>
      <t xml:space="preserve">개년 재무제표</t>
    </r>
  </si>
  <si>
    <r>
      <rPr>
        <sz val="10"/>
        <color rgb="FF111114"/>
        <rFont val="Noto Sans CJK SC"/>
        <family val="2"/>
      </rPr>
      <t xml:space="preserve">세무대리인 </t>
    </r>
    <r>
      <rPr>
        <sz val="10"/>
        <color rgb="FF111114"/>
        <rFont val="Arial"/>
        <family val="0"/>
        <charset val="1"/>
      </rPr>
      <t xml:space="preserve">/ </t>
    </r>
    <r>
      <rPr>
        <sz val="10"/>
        <color rgb="FF111114"/>
        <rFont val="Noto Sans CJK SC"/>
        <family val="2"/>
      </rPr>
      <t xml:space="preserve">홈택스</t>
    </r>
  </si>
  <si>
    <t xml:space="preserve">해당 사업연도</t>
  </si>
  <si>
    <r>
      <rPr>
        <i val="true"/>
        <sz val="9"/>
        <color rgb="FF6B6B70"/>
        <rFont val="Noto Sans CJK SC"/>
        <family val="2"/>
      </rPr>
      <t xml:space="preserve">설립 </t>
    </r>
    <r>
      <rPr>
        <i val="true"/>
        <sz val="9"/>
        <color rgb="FF6B6B70"/>
        <rFont val="Arial"/>
        <family val="0"/>
        <charset val="1"/>
      </rPr>
      <t xml:space="preserve">3</t>
    </r>
    <r>
      <rPr>
        <i val="true"/>
        <sz val="9"/>
        <color rgb="FF6B6B70"/>
        <rFont val="Noto Sans CJK SC"/>
        <family val="2"/>
      </rPr>
      <t xml:space="preserve">년 미만이면 있는 기간만</t>
    </r>
  </si>
  <si>
    <t xml:space="preserve">표준재무제표증명원</t>
  </si>
  <si>
    <t xml:space="preserve">해당없음</t>
  </si>
  <si>
    <t xml:space="preserve">재무제표 대신 요구하는 곳이 있습니다</t>
  </si>
  <si>
    <t xml:space="preserve">부가가치세 과세표준증명원</t>
  </si>
  <si>
    <t xml:space="preserve">매출 증빙으로 자주 쓰입니다</t>
  </si>
  <si>
    <t xml:space="preserve">중소기업확인서</t>
  </si>
  <si>
    <t xml:space="preserve">중소기업현황정보시스템</t>
  </si>
  <si>
    <r>
      <rPr>
        <i val="true"/>
        <sz val="9"/>
        <color rgb="FF6B6B70"/>
        <rFont val="Noto Sans CJK SC"/>
        <family val="2"/>
      </rPr>
      <t xml:space="preserve">당해 </t>
    </r>
    <r>
      <rPr>
        <i val="true"/>
        <sz val="9"/>
        <color rgb="FF6B6B70"/>
        <rFont val="Arial"/>
        <family val="0"/>
        <charset val="1"/>
      </rPr>
      <t xml:space="preserve">4/1 ~ </t>
    </r>
    <r>
      <rPr>
        <i val="true"/>
        <sz val="9"/>
        <color rgb="FF6B6B70"/>
        <rFont val="Noto Sans CJK SC"/>
        <family val="2"/>
      </rPr>
      <t xml:space="preserve">익년 </t>
    </r>
    <r>
      <rPr>
        <i val="true"/>
        <sz val="9"/>
        <color rgb="FF6B6B70"/>
        <rFont val="Arial"/>
        <family val="0"/>
        <charset val="1"/>
      </rPr>
      <t xml:space="preserve">3/31</t>
    </r>
  </si>
  <si>
    <r>
      <rPr>
        <i val="true"/>
        <sz val="9"/>
        <color rgb="FF6B6B70"/>
        <rFont val="Noto Sans CJK SC"/>
        <family val="2"/>
      </rPr>
      <t xml:space="preserve">「발급일로부터 </t>
    </r>
    <r>
      <rPr>
        <i val="true"/>
        <sz val="9"/>
        <color rgb="FF6B6B70"/>
        <rFont val="Arial"/>
        <family val="0"/>
        <charset val="1"/>
      </rPr>
      <t xml:space="preserve">1</t>
    </r>
    <r>
      <rPr>
        <i val="true"/>
        <sz val="9"/>
        <color rgb="FF6B6B70"/>
        <rFont val="Noto Sans CJK SC"/>
        <family val="2"/>
      </rPr>
      <t xml:space="preserve">년」이 아닙니다</t>
    </r>
    <r>
      <rPr>
        <i val="true"/>
        <sz val="9"/>
        <color rgb="FF6B6B70"/>
        <rFont val="Arial"/>
        <family val="0"/>
        <charset val="1"/>
      </rPr>
      <t xml:space="preserve">. 4</t>
    </r>
    <r>
      <rPr>
        <i val="true"/>
        <sz val="9"/>
        <color rgb="FF6B6B70"/>
        <rFont val="Noto Sans CJK SC"/>
        <family val="2"/>
      </rPr>
      <t xml:space="preserve">월 </t>
    </r>
    <r>
      <rPr>
        <i val="true"/>
        <sz val="9"/>
        <color rgb="FF6B6B70"/>
        <rFont val="Arial"/>
        <family val="0"/>
        <charset val="1"/>
      </rPr>
      <t xml:space="preserve">1</t>
    </r>
    <r>
      <rPr>
        <i val="true"/>
        <sz val="9"/>
        <color rgb="FF6B6B70"/>
        <rFont val="Noto Sans CJK SC"/>
        <family val="2"/>
      </rPr>
      <t xml:space="preserve">일에 일괄 만료됩니다</t>
    </r>
  </si>
  <si>
    <t xml:space="preserve">중소기업 기준검토표</t>
  </si>
  <si>
    <t xml:space="preserve">세무대리인</t>
  </si>
  <si>
    <t xml:space="preserve">벤처기업확인서</t>
  </si>
  <si>
    <t xml:space="preserve">벤처확인종합관리시스템</t>
  </si>
  <si>
    <r>
      <rPr>
        <i val="true"/>
        <sz val="9"/>
        <color rgb="FF6B6B70"/>
        <rFont val="Arial"/>
        <family val="0"/>
        <charset val="1"/>
      </rPr>
      <t xml:space="preserve">3</t>
    </r>
    <r>
      <rPr>
        <i val="true"/>
        <sz val="9"/>
        <color rgb="FF6B6B70"/>
        <rFont val="Noto Sans CJK SC"/>
        <family val="2"/>
      </rPr>
      <t xml:space="preserve">년</t>
    </r>
  </si>
  <si>
    <t xml:space="preserve">해당되는 경우</t>
  </si>
  <si>
    <r>
      <rPr>
        <b val="true"/>
        <sz val="10"/>
        <color rgb="FF111114"/>
        <rFont val="Noto Sans CJK SC"/>
        <family val="2"/>
      </rPr>
      <t xml:space="preserve">연구소</t>
    </r>
    <r>
      <rPr>
        <b val="true"/>
        <sz val="10"/>
        <color rgb="FF111114"/>
        <rFont val="Arial"/>
        <family val="0"/>
        <charset val="1"/>
      </rPr>
      <t xml:space="preserve">·</t>
    </r>
    <r>
      <rPr>
        <b val="true"/>
        <sz val="10"/>
        <color rgb="FF111114"/>
        <rFont val="Noto Sans CJK SC"/>
        <family val="2"/>
      </rPr>
      <t xml:space="preserve">전담부서 인정서</t>
    </r>
  </si>
  <si>
    <t xml:space="preserve">한국산업기술진흥협회</t>
  </si>
  <si>
    <t xml:space="preserve">유효기간 확인</t>
  </si>
  <si>
    <r>
      <rPr>
        <b val="true"/>
        <sz val="10"/>
        <color rgb="FF111114"/>
        <rFont val="Noto Sans CJK SC"/>
        <family val="2"/>
      </rPr>
      <t xml:space="preserve">특허</t>
    </r>
    <r>
      <rPr>
        <b val="true"/>
        <sz val="10"/>
        <color rgb="FF111114"/>
        <rFont val="Arial"/>
        <family val="0"/>
        <charset val="1"/>
      </rPr>
      <t xml:space="preserve">·</t>
    </r>
    <r>
      <rPr>
        <b val="true"/>
        <sz val="10"/>
        <color rgb="FF111114"/>
        <rFont val="Noto Sans CJK SC"/>
        <family val="2"/>
      </rPr>
      <t xml:space="preserve">상표 등록원부</t>
    </r>
  </si>
  <si>
    <t xml:space="preserve">특허로</t>
  </si>
  <si>
    <r>
      <rPr>
        <i val="true"/>
        <sz val="9"/>
        <color rgb="FF6B6B70"/>
        <rFont val="Noto Sans CJK SC"/>
        <family val="2"/>
      </rPr>
      <t xml:space="preserve">보유 </t>
    </r>
    <r>
      <rPr>
        <i val="true"/>
        <sz val="9"/>
        <color rgb="FF6B6B70"/>
        <rFont val="Arial"/>
        <family val="0"/>
        <charset val="1"/>
      </rPr>
      <t xml:space="preserve">IP </t>
    </r>
    <r>
      <rPr>
        <i val="true"/>
        <sz val="9"/>
        <color rgb="FF6B6B70"/>
        <rFont val="Noto Sans CJK SC"/>
        <family val="2"/>
      </rPr>
      <t xml:space="preserve">가 있으면</t>
    </r>
  </si>
  <si>
    <t xml:space="preserve">대표자 주민등록초본</t>
  </si>
  <si>
    <r>
      <rPr>
        <sz val="10"/>
        <color rgb="FF111114"/>
        <rFont val="Noto Sans CJK SC"/>
        <family val="2"/>
      </rPr>
      <t xml:space="preserve">정부</t>
    </r>
    <r>
      <rPr>
        <sz val="10"/>
        <color rgb="FF111114"/>
        <rFont val="Arial"/>
        <family val="0"/>
        <charset val="1"/>
      </rPr>
      <t xml:space="preserve">24</t>
    </r>
  </si>
  <si>
    <t xml:space="preserve">청년 요건 확인용</t>
  </si>
  <si>
    <r>
      <rPr>
        <b val="true"/>
        <sz val="10"/>
        <color rgb="FF111114"/>
        <rFont val="Noto Sans CJK SC"/>
        <family val="2"/>
      </rPr>
      <t xml:space="preserve">졸업</t>
    </r>
    <r>
      <rPr>
        <b val="true"/>
        <sz val="10"/>
        <color rgb="FF111114"/>
        <rFont val="Arial"/>
        <family val="0"/>
        <charset val="1"/>
      </rPr>
      <t xml:space="preserve">·</t>
    </r>
    <r>
      <rPr>
        <b val="true"/>
        <sz val="10"/>
        <color rgb="FF111114"/>
        <rFont val="Noto Sans CJK SC"/>
        <family val="2"/>
      </rPr>
      <t xml:space="preserve">재학증명서</t>
    </r>
  </si>
  <si>
    <t xml:space="preserve">학교</t>
  </si>
  <si>
    <t xml:space="preserve">청년창업 요건 확인용</t>
  </si>
  <si>
    <r>
      <rPr>
        <b val="true"/>
        <sz val="10"/>
        <color rgb="FF111114"/>
        <rFont val="Noto Sans CJK SC"/>
        <family val="2"/>
      </rPr>
      <t xml:space="preserve">개인정보 수집</t>
    </r>
    <r>
      <rPr>
        <b val="true"/>
        <sz val="10"/>
        <color rgb="FF111114"/>
        <rFont val="Arial"/>
        <family val="0"/>
        <charset val="1"/>
      </rPr>
      <t xml:space="preserve">·</t>
    </r>
    <r>
      <rPr>
        <b val="true"/>
        <sz val="10"/>
        <color rgb="FF111114"/>
        <rFont val="Noto Sans CJK SC"/>
        <family val="2"/>
      </rPr>
      <t xml:space="preserve">이용 동의서</t>
    </r>
  </si>
  <si>
    <t xml:space="preserve">공고 첨부 양식</t>
  </si>
  <si>
    <t xml:space="preserve">건별</t>
  </si>
  <si>
    <r>
      <rPr>
        <i val="true"/>
        <sz val="9"/>
        <color rgb="FF6B6B70"/>
        <rFont val="Noto Sans CJK SC"/>
        <family val="2"/>
      </rPr>
      <t xml:space="preserve">서명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날인 필요</t>
    </r>
  </si>
  <si>
    <r>
      <rPr>
        <b val="true"/>
        <sz val="10"/>
        <color rgb="FF111114"/>
        <rFont val="Noto Sans CJK SC"/>
        <family val="2"/>
      </rPr>
      <t xml:space="preserve">사업계획서 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지정 양식</t>
    </r>
    <r>
      <rPr>
        <b val="true"/>
        <sz val="10"/>
        <color rgb="FF111114"/>
        <rFont val="Arial"/>
        <family val="0"/>
        <charset val="1"/>
      </rPr>
      <t xml:space="preserve">)</t>
    </r>
  </si>
  <si>
    <t xml:space="preserve">공고 첨부</t>
  </si>
  <si>
    <t xml:space="preserve">공고마다 양식이 다릅니다</t>
  </si>
  <si>
    <r>
      <rPr>
        <b val="true"/>
        <sz val="10"/>
        <color rgb="FF111114"/>
        <rFont val="Noto Sans CJK SC"/>
        <family val="2"/>
      </rPr>
      <t xml:space="preserve">증빙자료 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매출</t>
    </r>
    <r>
      <rPr>
        <b val="true"/>
        <sz val="10"/>
        <color rgb="FF111114"/>
        <rFont val="Arial"/>
        <family val="0"/>
        <charset val="1"/>
      </rPr>
      <t xml:space="preserve">·</t>
    </r>
    <r>
      <rPr>
        <b val="true"/>
        <sz val="10"/>
        <color rgb="FF111114"/>
        <rFont val="Noto Sans CJK SC"/>
        <family val="2"/>
      </rPr>
      <t xml:space="preserve">계약</t>
    </r>
    <r>
      <rPr>
        <b val="true"/>
        <sz val="10"/>
        <color rgb="FF111114"/>
        <rFont val="Arial"/>
        <family val="0"/>
        <charset val="1"/>
      </rPr>
      <t xml:space="preserve">·</t>
    </r>
    <r>
      <rPr>
        <b val="true"/>
        <sz val="10"/>
        <color rgb="FF111114"/>
        <rFont val="Noto Sans CJK SC"/>
        <family val="2"/>
      </rPr>
      <t xml:space="preserve">인터뷰</t>
    </r>
    <r>
      <rPr>
        <b val="true"/>
        <sz val="10"/>
        <color rgb="FF111114"/>
        <rFont val="Arial"/>
        <family val="0"/>
        <charset val="1"/>
      </rPr>
      <t xml:space="preserve">)</t>
    </r>
  </si>
  <si>
    <t xml:space="preserve">자체</t>
  </si>
  <si>
    <t xml:space="preserve">주장한 숫자에는 반드시 근거를 붙이십시오</t>
  </si>
  <si>
    <t xml:space="preserve">확보한 서류</t>
  </si>
  <si>
    <t xml:space="preserve">발급 중</t>
  </si>
  <si>
    <t xml:space="preserve">아직 없는 서류</t>
  </si>
  <si>
    <t xml:space="preserve">판단</t>
  </si>
  <si>
    <r>
      <rPr>
        <i val="true"/>
        <sz val="9"/>
        <color rgb="FF6B6B70"/>
        <rFont val="Noto Sans CJK SC"/>
        <family val="2"/>
      </rPr>
      <t xml:space="preserve">※ 유효기간은 사업마다 다릅니다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「보통 </t>
    </r>
    <r>
      <rPr>
        <i val="true"/>
        <sz val="9"/>
        <color rgb="FF6B6B70"/>
        <rFont val="Arial"/>
        <family val="0"/>
        <charset val="1"/>
      </rPr>
      <t xml:space="preserve">1</t>
    </r>
    <r>
      <rPr>
        <i val="true"/>
        <sz val="9"/>
        <color rgb="FF6B6B70"/>
        <rFont val="Noto Sans CJK SC"/>
        <family val="2"/>
      </rPr>
      <t xml:space="preserve">개월」이라도 공고문이 더 짧게 요구하면 그쪽을 따르십시오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</si>
  <si>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※ 중소기업확인서는 당해 </t>
    </r>
    <r>
      <rPr>
        <i val="true"/>
        <sz val="9"/>
        <color rgb="FF6B6B70"/>
        <rFont val="Arial"/>
        <family val="0"/>
        <charset val="1"/>
      </rPr>
      <t xml:space="preserve">4</t>
    </r>
    <r>
      <rPr>
        <i val="true"/>
        <sz val="9"/>
        <color rgb="FF6B6B70"/>
        <rFont val="Noto Sans CJK SC"/>
        <family val="2"/>
      </rPr>
      <t xml:space="preserve">월 </t>
    </r>
    <r>
      <rPr>
        <i val="true"/>
        <sz val="9"/>
        <color rgb="FF6B6B70"/>
        <rFont val="Arial"/>
        <family val="0"/>
        <charset val="1"/>
      </rPr>
      <t xml:space="preserve">1</t>
    </r>
    <r>
      <rPr>
        <i val="true"/>
        <sz val="9"/>
        <color rgb="FF6B6B70"/>
        <rFont val="Noto Sans CJK SC"/>
        <family val="2"/>
      </rPr>
      <t xml:space="preserve">일부터 이듬해 </t>
    </r>
    <r>
      <rPr>
        <i val="true"/>
        <sz val="9"/>
        <color rgb="FF6B6B70"/>
        <rFont val="Arial"/>
        <family val="0"/>
        <charset val="1"/>
      </rPr>
      <t xml:space="preserve">3</t>
    </r>
    <r>
      <rPr>
        <i val="true"/>
        <sz val="9"/>
        <color rgb="FF6B6B70"/>
        <rFont val="Noto Sans CJK SC"/>
        <family val="2"/>
      </rPr>
      <t xml:space="preserve">월 </t>
    </r>
    <r>
      <rPr>
        <i val="true"/>
        <sz val="9"/>
        <color rgb="FF6B6B70"/>
        <rFont val="Arial"/>
        <family val="0"/>
        <charset val="1"/>
      </rPr>
      <t xml:space="preserve">31</t>
    </r>
    <r>
      <rPr>
        <i val="true"/>
        <sz val="9"/>
        <color rgb="FF6B6B70"/>
        <rFont val="Noto Sans CJK SC"/>
        <family val="2"/>
      </rPr>
      <t xml:space="preserve">일까지가 유효기간입니다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상반기 공고가 몰리는 시기와 겹치니 </t>
    </r>
    <r>
      <rPr>
        <i val="true"/>
        <sz val="9"/>
        <color rgb="FF6B6B70"/>
        <rFont val="Arial"/>
        <family val="0"/>
        <charset val="1"/>
      </rPr>
      <t xml:space="preserve">3</t>
    </r>
    <r>
      <rPr>
        <i val="true"/>
        <sz val="9"/>
        <color rgb="FF6B6B70"/>
        <rFont val="Noto Sans CJK SC"/>
        <family val="2"/>
      </rPr>
      <t xml:space="preserve">월에 미리 갱신하십시오</t>
    </r>
    <r>
      <rPr>
        <i val="true"/>
        <sz val="9"/>
        <color rgb="FF6B6B70"/>
        <rFont val="Arial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</si>
</sst>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yyyy\-mm\-dd"/>
    <numFmt numFmtId="167" formatCode="#,##0.0"/>
    <numFmt numFmtId="168" formatCode="#,##0\원;\(#,##0&quot;)원&quot;;\-"/>
    <numFmt numFmtId="169" formatCode="#,##0;\(#,##0\);\-"/>
    <numFmt numFmtId="170" formatCode="General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11114"/>
      <name val="Noto Sans CJK SC"/>
      <family val="2"/>
    </font>
    <font>
      <i val="true"/>
      <sz val="9"/>
      <color rgb="FF6B6B70"/>
      <name val="Arial"/>
      <family val="0"/>
      <charset val="1"/>
    </font>
    <font>
      <i val="true"/>
      <sz val="9"/>
      <color rgb="FF6B6B70"/>
      <name val="Noto Sans CJK SC"/>
      <family val="2"/>
    </font>
    <font>
      <b val="true"/>
      <sz val="12"/>
      <color rgb="FF111114"/>
      <name val="Arial"/>
      <family val="0"/>
      <charset val="1"/>
    </font>
    <font>
      <b val="true"/>
      <sz val="12"/>
      <color rgb="FF111114"/>
      <name val="Noto Sans CJK SC"/>
      <family val="2"/>
    </font>
    <font>
      <sz val="10"/>
      <color rgb="FF111114"/>
      <name val="Arial"/>
      <family val="0"/>
      <charset val="1"/>
    </font>
    <font>
      <sz val="10"/>
      <color rgb="FF111114"/>
      <name val="Noto Sans CJK SC"/>
      <family val="2"/>
    </font>
    <font>
      <b val="true"/>
      <sz val="10"/>
      <color rgb="FF111114"/>
      <name val="Noto Sans CJK SC"/>
      <family val="2"/>
    </font>
    <font>
      <b val="true"/>
      <sz val="10"/>
      <color rgb="FF111114"/>
      <name val="Arial"/>
      <family val="0"/>
      <charset val="1"/>
    </font>
    <font>
      <sz val="10"/>
      <color rgb="FF0000FF"/>
      <name val="Noto Sans CJK SC"/>
      <family val="2"/>
    </font>
    <font>
      <sz val="10"/>
      <color rgb="FF008000"/>
      <name val="Noto Sans CJK SC"/>
      <family val="2"/>
    </font>
    <font>
      <sz val="10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EF3C0"/>
        <bgColor rgb="FFFFF9E0"/>
      </patternFill>
    </fill>
    <fill>
      <patternFill patternType="solid">
        <fgColor rgb="FFF2F2F2"/>
        <bgColor rgb="FFFFF9E0"/>
      </patternFill>
    </fill>
    <fill>
      <patternFill patternType="solid">
        <fgColor rgb="FFFFF9E0"/>
        <bgColor rgb="FFF2F2F2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11114"/>
      </bottom>
      <diagonal/>
    </border>
    <border diagonalUp="false" diagonalDown="false">
      <left/>
      <right/>
      <top/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5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4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E0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3C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70"/>
      <rgbColor rgb="FF969696"/>
      <rgbColor rgb="FF003366"/>
      <rgbColor rgb="FF339966"/>
      <rgbColor rgb="FF111114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8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9.4" hidden="false" customHeight="false" outlineLevel="0" collapsed="false">
      <c r="B4" s="3" t="s">
        <v>2</v>
      </c>
    </row>
    <row r="5" customFormat="false" ht="15" hidden="false" customHeight="false" outlineLevel="0" collapsed="false">
      <c r="C5" s="4" t="s">
        <v>3</v>
      </c>
    </row>
    <row r="6" customFormat="false" ht="15" hidden="false" customHeight="false" outlineLevel="0" collapsed="false">
      <c r="C6" s="4" t="s">
        <v>4</v>
      </c>
    </row>
    <row r="7" customFormat="false" ht="15" hidden="false" customHeight="false" outlineLevel="0" collapsed="false">
      <c r="C7" s="4" t="s">
        <v>5</v>
      </c>
    </row>
    <row r="8" customFormat="false" ht="15" hidden="false" customHeight="false" outlineLevel="0" collapsed="false">
      <c r="C8" s="4" t="s">
        <v>6</v>
      </c>
    </row>
    <row r="9" customFormat="false" ht="15" hidden="false" customHeight="false" outlineLevel="0" collapsed="false">
      <c r="C9" s="4" t="s">
        <v>7</v>
      </c>
    </row>
    <row r="11" customFormat="false" ht="19.4" hidden="false" customHeight="false" outlineLevel="0" collapsed="false">
      <c r="B11" s="3" t="s">
        <v>8</v>
      </c>
    </row>
    <row r="12" customFormat="false" ht="15" hidden="false" customHeight="false" outlineLevel="0" collapsed="false">
      <c r="C12" s="4" t="s">
        <v>9</v>
      </c>
    </row>
    <row r="13" customFormat="false" ht="15" hidden="false" customHeight="false" outlineLevel="0" collapsed="false">
      <c r="C13" s="4" t="s">
        <v>10</v>
      </c>
    </row>
    <row r="14" customFormat="false" ht="15" hidden="false" customHeight="false" outlineLevel="0" collapsed="false">
      <c r="C14" s="4" t="s">
        <v>11</v>
      </c>
    </row>
    <row r="16" customFormat="false" ht="19.4" hidden="false" customHeight="false" outlineLevel="0" collapsed="false">
      <c r="B16" s="3" t="s">
        <v>12</v>
      </c>
    </row>
    <row r="17" customFormat="false" ht="15" hidden="false" customHeight="false" outlineLevel="0" collapsed="false">
      <c r="C17" s="5" t="s">
        <v>13</v>
      </c>
    </row>
    <row r="18" customFormat="false" ht="15" hidden="false" customHeight="false" outlineLevel="0" collapsed="false">
      <c r="B18" s="6" t="s">
        <v>14</v>
      </c>
    </row>
    <row r="19" customFormat="false" ht="15" hidden="false" customHeight="false" outlineLevel="0" collapsed="false">
      <c r="C19" s="5" t="s">
        <v>15</v>
      </c>
    </row>
    <row r="20" customFormat="false" ht="15" hidden="false" customHeight="false" outlineLevel="0" collapsed="false">
      <c r="C20" s="5" t="s">
        <v>16</v>
      </c>
    </row>
    <row r="21" customFormat="false" ht="15" hidden="false" customHeight="false" outlineLevel="0" collapsed="false">
      <c r="C21" s="5" t="s">
        <v>17</v>
      </c>
    </row>
    <row r="22" customFormat="false" ht="15" hidden="false" customHeight="false" outlineLevel="0" collapsed="false">
      <c r="B22" s="6" t="s">
        <v>18</v>
      </c>
    </row>
    <row r="23" customFormat="false" ht="15" hidden="false" customHeight="false" outlineLevel="0" collapsed="false">
      <c r="C23" s="5" t="s">
        <v>19</v>
      </c>
    </row>
    <row r="24" customFormat="false" ht="15" hidden="false" customHeight="false" outlineLevel="0" collapsed="false">
      <c r="C24" s="5" t="s">
        <v>20</v>
      </c>
    </row>
    <row r="25" customFormat="false" ht="15" hidden="false" customHeight="false" outlineLevel="0" collapsed="false">
      <c r="C25" s="5" t="s">
        <v>21</v>
      </c>
    </row>
    <row r="28" customFormat="false" ht="19.4" hidden="false" customHeight="false" outlineLevel="0" collapsed="false">
      <c r="B28" s="3" t="s">
        <v>22</v>
      </c>
    </row>
    <row r="29" customFormat="false" ht="15" hidden="false" customHeight="false" outlineLevel="0" collapsed="false">
      <c r="C29" s="4" t="s">
        <v>23</v>
      </c>
    </row>
    <row r="30" customFormat="false" ht="15" hidden="false" customHeight="false" outlineLevel="0" collapsed="false">
      <c r="C30" s="4" t="s">
        <v>24</v>
      </c>
    </row>
    <row r="31" customFormat="false" ht="15" hidden="false" customHeight="false" outlineLevel="0" collapsed="false">
      <c r="C31" s="4" t="s">
        <v>25</v>
      </c>
    </row>
    <row r="33" customFormat="false" ht="19.4" hidden="false" customHeight="false" outlineLevel="0" collapsed="false">
      <c r="B33" s="3" t="s">
        <v>26</v>
      </c>
    </row>
    <row r="34" customFormat="false" ht="15" hidden="false" customHeight="false" outlineLevel="0" collapsed="false">
      <c r="C34" s="4" t="s">
        <v>27</v>
      </c>
    </row>
    <row r="35" customFormat="false" ht="29.85" hidden="false" customHeight="false" outlineLevel="0" collapsed="false">
      <c r="C35" s="4" t="s">
        <v>28</v>
      </c>
    </row>
    <row r="36" customFormat="false" ht="15" hidden="false" customHeight="false" outlineLevel="0" collapsed="false">
      <c r="C36" s="4" t="s">
        <v>29</v>
      </c>
    </row>
    <row r="38" customFormat="false" ht="19.4" hidden="false" customHeight="false" outlineLevel="0" collapsed="false">
      <c r="B38" s="3" t="s">
        <v>30</v>
      </c>
    </row>
    <row r="39" customFormat="false" ht="15" hidden="false" customHeight="false" outlineLevel="0" collapsed="false">
      <c r="C39" s="4" t="s">
        <v>31</v>
      </c>
    </row>
    <row r="40" customFormat="false" ht="15" hidden="false" customHeight="false" outlineLevel="0" collapsed="false">
      <c r="C40" s="4" t="s">
        <v>32</v>
      </c>
    </row>
    <row r="41" customFormat="false" ht="15" hidden="false" customHeight="false" outlineLevel="0" collapsed="false">
      <c r="C41" s="4" t="s">
        <v>33</v>
      </c>
    </row>
    <row r="43" customFormat="false" ht="15" hidden="false" customHeight="false" outlineLevel="0" collapsed="false">
      <c r="B43" s="7" t="s">
        <v>34</v>
      </c>
    </row>
    <row r="44" customFormat="false" ht="29.85" hidden="false" customHeight="false" outlineLevel="0" collapsed="false">
      <c r="C44" s="8" t="s">
        <v>35</v>
      </c>
    </row>
    <row r="47" customFormat="false" ht="15" hidden="false" customHeight="false" outlineLevel="0" collapsed="false">
      <c r="B47" s="9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86"/>
  </cols>
  <sheetData>
    <row r="1" customFormat="false" ht="19.7" hidden="false" customHeight="false" outlineLevel="0" collapsed="false">
      <c r="A1" s="1" t="s">
        <v>37</v>
      </c>
    </row>
    <row r="2" customFormat="false" ht="15" hidden="false" customHeight="false" outlineLevel="0" collapsed="false">
      <c r="A2" s="9" t="s">
        <v>38</v>
      </c>
    </row>
    <row r="4" customFormat="false" ht="30" hidden="false" customHeight="true" outlineLevel="0" collapsed="false">
      <c r="C4" s="4" t="s">
        <v>39</v>
      </c>
    </row>
    <row r="5" customFormat="false" ht="30" hidden="false" customHeight="true" outlineLevel="0" collapsed="false">
      <c r="C5" s="4" t="s">
        <v>40</v>
      </c>
    </row>
    <row r="6" customFormat="false" ht="30" hidden="false" customHeight="true" outlineLevel="0" collapsed="false">
      <c r="C6" s="4" t="s">
        <v>41</v>
      </c>
    </row>
    <row r="9" customFormat="false" ht="15" hidden="false" customHeight="false" outlineLevel="0" collapsed="false">
      <c r="B9" s="7" t="s">
        <v>42</v>
      </c>
    </row>
    <row r="10" customFormat="false" ht="60" hidden="false" customHeight="true" outlineLevel="0" collapsed="false">
      <c r="C10" s="8" t="s">
        <v>43</v>
      </c>
    </row>
    <row r="13" customFormat="false" ht="15" hidden="false" customHeight="false" outlineLevel="0" collapsed="false">
      <c r="B13" s="7" t="s">
        <v>44</v>
      </c>
    </row>
    <row r="14" customFormat="false" ht="15" hidden="false" customHeight="false" outlineLevel="0" collapsed="false">
      <c r="B14" s="10" t="s">
        <v>45</v>
      </c>
      <c r="C14" s="5" t="s">
        <v>46</v>
      </c>
    </row>
    <row r="15" customFormat="false" ht="15" hidden="false" customHeight="false" outlineLevel="0" collapsed="false">
      <c r="B15" s="5" t="s">
        <v>47</v>
      </c>
      <c r="C15" s="5" t="s">
        <v>48</v>
      </c>
    </row>
    <row r="16" customFormat="false" ht="15" hidden="false" customHeight="false" outlineLevel="0" collapsed="false">
      <c r="B16" s="11" t="s">
        <v>49</v>
      </c>
      <c r="C16" s="5" t="s">
        <v>50</v>
      </c>
    </row>
    <row r="17" customFormat="false" ht="15" hidden="false" customHeight="false" outlineLevel="0" collapsed="false">
      <c r="B17" s="12" t="s">
        <v>51</v>
      </c>
      <c r="C17" s="5" t="s">
        <v>52</v>
      </c>
    </row>
    <row r="21" customFormat="false" ht="15" hidden="false" customHeight="false" outlineLevel="0" collapsed="false">
      <c r="B21" s="9" t="s">
        <v>53</v>
      </c>
    </row>
    <row r="22" customFormat="false" ht="15" hidden="false" customHeight="false" outlineLevel="0" collapsed="false">
      <c r="B22" s="9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4"/>
    <col collapsed="false" customWidth="true" hidden="false" outlineLevel="0" max="3" min="3" style="0" width="22"/>
    <col collapsed="false" customWidth="true" hidden="false" outlineLevel="0" max="4" min="4" style="0" width="62"/>
  </cols>
  <sheetData>
    <row r="1" customFormat="false" ht="19.7" hidden="false" customHeight="false" outlineLevel="0" collapsed="false">
      <c r="A1" s="1" t="s">
        <v>54</v>
      </c>
    </row>
    <row r="2" customFormat="false" ht="15" hidden="false" customHeight="false" outlineLevel="0" collapsed="false">
      <c r="A2" s="9" t="s">
        <v>55</v>
      </c>
    </row>
    <row r="4" customFormat="false" ht="15" hidden="false" customHeight="false" outlineLevel="0" collapsed="false">
      <c r="A4" s="13"/>
      <c r="B4" s="14" t="s">
        <v>56</v>
      </c>
      <c r="C4" s="14" t="s">
        <v>57</v>
      </c>
      <c r="D4" s="14" t="s">
        <v>58</v>
      </c>
    </row>
    <row r="5" customFormat="false" ht="15" hidden="false" customHeight="false" outlineLevel="0" collapsed="false">
      <c r="A5" s="15"/>
      <c r="B5" s="16" t="s">
        <v>59</v>
      </c>
      <c r="C5" s="17" t="s">
        <v>60</v>
      </c>
      <c r="D5" s="18" t="s">
        <v>61</v>
      </c>
    </row>
    <row r="6" customFormat="false" ht="15" hidden="false" customHeight="false" outlineLevel="0" collapsed="false">
      <c r="A6" s="15"/>
      <c r="B6" s="16" t="s">
        <v>62</v>
      </c>
      <c r="C6" s="19" t="s">
        <v>63</v>
      </c>
      <c r="D6" s="18" t="s">
        <v>64</v>
      </c>
    </row>
    <row r="7" customFormat="false" ht="15" hidden="false" customHeight="false" outlineLevel="0" collapsed="false">
      <c r="A7" s="15"/>
      <c r="B7" s="16" t="s">
        <v>65</v>
      </c>
      <c r="C7" s="20" t="n">
        <f aca="true">TODAY()</f>
        <v>46268</v>
      </c>
      <c r="D7" s="18" t="s">
        <v>66</v>
      </c>
    </row>
    <row r="8" customFormat="false" ht="15" hidden="false" customHeight="false" outlineLevel="0" collapsed="false">
      <c r="A8" s="15"/>
      <c r="B8" s="16" t="s">
        <v>67</v>
      </c>
      <c r="C8" s="21" t="n">
        <f aca="false">IF(OR(C6="",C7=""),"",ROUND((C7-C6)/365.25,2))</f>
        <v>2.51</v>
      </c>
      <c r="D8" s="18" t="s">
        <v>68</v>
      </c>
    </row>
    <row r="9" customFormat="false" ht="15" hidden="false" customHeight="false" outlineLevel="0" collapsed="false">
      <c r="A9" s="15"/>
      <c r="B9" s="16" t="s">
        <v>69</v>
      </c>
      <c r="C9" s="22" t="n">
        <v>480000000</v>
      </c>
      <c r="D9" s="18"/>
    </row>
    <row r="10" customFormat="false" ht="15" hidden="false" customHeight="false" outlineLevel="0" collapsed="false">
      <c r="A10" s="15"/>
      <c r="B10" s="16" t="s">
        <v>70</v>
      </c>
      <c r="C10" s="23" t="n">
        <v>6</v>
      </c>
      <c r="D10" s="18" t="s">
        <v>71</v>
      </c>
    </row>
    <row r="11" customFormat="false" ht="15" hidden="false" customHeight="false" outlineLevel="0" collapsed="false">
      <c r="A11" s="15"/>
      <c r="B11" s="16" t="s">
        <v>72</v>
      </c>
      <c r="C11" s="17" t="s">
        <v>73</v>
      </c>
      <c r="D11" s="18" t="s">
        <v>74</v>
      </c>
    </row>
    <row r="12" customFormat="false" ht="15" hidden="false" customHeight="false" outlineLevel="0" collapsed="false">
      <c r="A12" s="15"/>
      <c r="B12" s="16" t="s">
        <v>75</v>
      </c>
      <c r="C12" s="17" t="s">
        <v>76</v>
      </c>
      <c r="D12" s="18" t="s">
        <v>77</v>
      </c>
    </row>
    <row r="13" customFormat="false" ht="15" hidden="false" customHeight="false" outlineLevel="0" collapsed="false">
      <c r="A13" s="15"/>
      <c r="B13" s="16" t="s">
        <v>78</v>
      </c>
      <c r="C13" s="23" t="n">
        <v>39</v>
      </c>
      <c r="D13" s="18" t="s">
        <v>79</v>
      </c>
    </row>
    <row r="14" customFormat="false" ht="15" hidden="false" customHeight="false" outlineLevel="0" collapsed="false">
      <c r="A14" s="15"/>
      <c r="B14" s="16" t="s">
        <v>80</v>
      </c>
      <c r="C14" s="17" t="s">
        <v>81</v>
      </c>
      <c r="D14" s="18" t="s">
        <v>77</v>
      </c>
    </row>
    <row r="15" customFormat="false" ht="15" hidden="false" customHeight="false" outlineLevel="0" collapsed="false">
      <c r="A15" s="15"/>
      <c r="B15" s="16" t="s">
        <v>82</v>
      </c>
      <c r="C15" s="23" t="n">
        <v>1</v>
      </c>
      <c r="D15" s="18" t="s">
        <v>83</v>
      </c>
    </row>
    <row r="16" customFormat="false" ht="15" hidden="false" customHeight="false" outlineLevel="0" collapsed="false">
      <c r="A16" s="15"/>
      <c r="B16" s="16" t="s">
        <v>84</v>
      </c>
      <c r="C16" s="23" t="n">
        <v>1</v>
      </c>
      <c r="D16" s="18" t="s">
        <v>85</v>
      </c>
    </row>
    <row r="19" customFormat="false" ht="15" hidden="false" customHeight="false" outlineLevel="0" collapsed="false">
      <c r="B19" s="7" t="s">
        <v>86</v>
      </c>
    </row>
    <row r="20" customFormat="false" ht="15" hidden="false" customHeight="false" outlineLevel="0" collapsed="false">
      <c r="A20" s="14"/>
      <c r="B20" s="14" t="s">
        <v>87</v>
      </c>
      <c r="C20" s="14" t="s">
        <v>88</v>
      </c>
      <c r="D20" s="14" t="s">
        <v>89</v>
      </c>
    </row>
    <row r="21" customFormat="false" ht="15" hidden="false" customHeight="false" outlineLevel="0" collapsed="false">
      <c r="A21" s="15"/>
      <c r="B21" s="16" t="s">
        <v>90</v>
      </c>
      <c r="C21" s="24" t="s">
        <v>91</v>
      </c>
      <c r="D21" s="18" t="s">
        <v>92</v>
      </c>
    </row>
    <row r="22" customFormat="false" ht="15" hidden="false" customHeight="false" outlineLevel="0" collapsed="false">
      <c r="A22" s="15"/>
      <c r="B22" s="16" t="s">
        <v>93</v>
      </c>
      <c r="C22" s="24" t="s">
        <v>91</v>
      </c>
      <c r="D22" s="18" t="s">
        <v>94</v>
      </c>
    </row>
    <row r="23" customFormat="false" ht="15" hidden="false" customHeight="false" outlineLevel="0" collapsed="false">
      <c r="A23" s="15"/>
      <c r="B23" s="16" t="s">
        <v>95</v>
      </c>
      <c r="C23" s="24" t="s">
        <v>91</v>
      </c>
      <c r="D23" s="18" t="s">
        <v>96</v>
      </c>
    </row>
    <row r="24" customFormat="false" ht="15" hidden="false" customHeight="false" outlineLevel="0" collapsed="false">
      <c r="A24" s="15"/>
      <c r="B24" s="16" t="s">
        <v>97</v>
      </c>
      <c r="C24" s="24" t="s">
        <v>91</v>
      </c>
      <c r="D24" s="18"/>
    </row>
    <row r="25" customFormat="false" ht="15" hidden="false" customHeight="false" outlineLevel="0" collapsed="false">
      <c r="A25" s="15"/>
      <c r="B25" s="16" t="s">
        <v>98</v>
      </c>
      <c r="C25" s="24" t="s">
        <v>91</v>
      </c>
      <c r="D25" s="18" t="s">
        <v>99</v>
      </c>
    </row>
    <row r="26" customFormat="false" ht="15" hidden="false" customHeight="false" outlineLevel="0" collapsed="false">
      <c r="A26" s="15"/>
      <c r="B26" s="16" t="s">
        <v>100</v>
      </c>
      <c r="C26" s="24" t="s">
        <v>91</v>
      </c>
      <c r="D26" s="18" t="s">
        <v>101</v>
      </c>
    </row>
    <row r="27" customFormat="false" ht="15" hidden="false" customHeight="false" outlineLevel="0" collapsed="false">
      <c r="A27" s="15"/>
      <c r="B27" s="16" t="s">
        <v>102</v>
      </c>
      <c r="C27" s="24" t="s">
        <v>91</v>
      </c>
      <c r="D27" s="18"/>
    </row>
    <row r="29" customFormat="false" ht="15" hidden="false" customHeight="false" outlineLevel="0" collapsed="false">
      <c r="B29" s="6" t="s">
        <v>103</v>
      </c>
      <c r="C29" s="25" t="n">
        <f aca="false">COUNTIF(C21:C27,"예")</f>
        <v>0</v>
      </c>
    </row>
    <row r="30" customFormat="false" ht="15" hidden="false" customHeight="false" outlineLevel="0" collapsed="false">
      <c r="B30" s="6" t="s">
        <v>104</v>
      </c>
      <c r="C30" s="25" t="n">
        <f aca="false">COUNTIF(C21:C27,"확인 안 됨")</f>
        <v>7</v>
      </c>
    </row>
    <row r="31" customFormat="false" ht="15" hidden="false" customHeight="false" outlineLevel="0" collapsed="false">
      <c r="B31" s="6" t="s">
        <v>105</v>
      </c>
      <c r="C31" s="26" t="str">
        <f aca="false">IF(C29&gt;0,"결격",IF(C30&gt;0,"확인 필요","이상 없음"))</f>
        <v>확인 필요</v>
      </c>
      <c r="D31" s="4" t="str">
        <f aca="false">IF(C29&gt;0,"이 상태로는 어느 사업도 통과하지 못합니다. 이것부터 해결하십시오.",IF(C30&gt;0,"확인 안 된 항목이 있습니다. 증명서 발급이면 하루면 됩니다.","서류 심사로 넘어갈 수 있습니다."))</f>
        <v>확인 안 된 항목이 있습니다. 증명서 발급이면 하루면 됩니다.</v>
      </c>
    </row>
    <row r="33" customFormat="false" ht="15" hidden="false" customHeight="false" outlineLevel="0" collapsed="false">
      <c r="B33" s="9" t="s">
        <v>106</v>
      </c>
    </row>
    <row r="36" customFormat="false" ht="15" hidden="false" customHeight="false" outlineLevel="0" collapsed="false">
      <c r="B36" s="9" t="s">
        <v>36</v>
      </c>
    </row>
  </sheetData>
  <dataValidations count="3">
    <dataValidation allowBlank="true" errorStyle="stop" operator="between" showDropDown="false" showErrorMessage="false" showInputMessage="false" sqref="C5" type="list">
      <formula1>"등록함,미등록 (예비창업자)"</formula1>
      <formula2>0</formula2>
    </dataValidation>
    <dataValidation allowBlank="true" errorStyle="stop" operator="between" showDropDown="false" showErrorMessage="false" showInputMessage="false" sqref="C12 C14" type="list">
      <formula1>"예,아니오"</formula1>
      <formula2>0</formula2>
    </dataValidation>
    <dataValidation allowBlank="true" errorStyle="stop" operator="between" showDropDown="false" showErrorMessage="false" showInputMessage="false" sqref="C21:C27" type="list">
      <formula1>"예,아니오,확인 안 됨"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4" min="3" style="0" width="12"/>
    <col collapsed="false" customWidth="true" hidden="false" outlineLevel="0" max="5" min="5" style="0" width="15"/>
    <col collapsed="false" customWidth="true" hidden="false" outlineLevel="0" max="6" min="6" style="0" width="12"/>
    <col collapsed="false" customWidth="true" hidden="false" outlineLevel="0" max="7" min="7" style="0" width="10"/>
    <col collapsed="false" customWidth="true" hidden="false" outlineLevel="0" max="11" min="8" style="0" width="9"/>
    <col collapsed="false" customWidth="true" hidden="false" outlineLevel="0" max="12" min="12" style="0" width="40"/>
  </cols>
  <sheetData>
    <row r="1" customFormat="false" ht="19.7" hidden="false" customHeight="false" outlineLevel="0" collapsed="false">
      <c r="A1" s="1" t="s">
        <v>107</v>
      </c>
    </row>
    <row r="2" customFormat="false" ht="15" hidden="false" customHeight="false" outlineLevel="0" collapsed="false">
      <c r="A2" s="9" t="s">
        <v>108</v>
      </c>
    </row>
    <row r="4" customFormat="false" ht="15" hidden="false" customHeight="false" outlineLevel="0" collapsed="false">
      <c r="B4" s="6" t="s">
        <v>105</v>
      </c>
      <c r="C4" s="11" t="str">
        <f aca="false">'우리 회사'!$C$31</f>
        <v>확인 필요</v>
      </c>
      <c r="D4" s="9" t="s">
        <v>109</v>
      </c>
    </row>
    <row r="6" customFormat="false" ht="29.85" hidden="false" customHeight="false" outlineLevel="0" collapsed="false">
      <c r="A6" s="14"/>
      <c r="B6" s="14" t="s">
        <v>110</v>
      </c>
      <c r="C6" s="14" t="s">
        <v>111</v>
      </c>
      <c r="D6" s="14" t="s">
        <v>112</v>
      </c>
      <c r="E6" s="14" t="s">
        <v>113</v>
      </c>
      <c r="F6" s="14" t="s">
        <v>114</v>
      </c>
      <c r="G6" s="14" t="s">
        <v>115</v>
      </c>
      <c r="H6" s="14" t="s">
        <v>116</v>
      </c>
      <c r="I6" s="14" t="s">
        <v>117</v>
      </c>
      <c r="J6" s="14" t="s">
        <v>118</v>
      </c>
      <c r="K6" s="14" t="s">
        <v>119</v>
      </c>
      <c r="L6" s="14" t="s">
        <v>120</v>
      </c>
    </row>
    <row r="7" customFormat="false" ht="15" hidden="false" customHeight="false" outlineLevel="0" collapsed="false">
      <c r="A7" s="15"/>
      <c r="B7" s="27" t="s">
        <v>121</v>
      </c>
      <c r="C7" s="17" t="s">
        <v>122</v>
      </c>
      <c r="D7" s="17" t="s">
        <v>122</v>
      </c>
      <c r="E7" s="22" t="n">
        <v>0</v>
      </c>
      <c r="F7" s="23" t="n">
        <v>0</v>
      </c>
      <c r="G7" s="24" t="s">
        <v>76</v>
      </c>
      <c r="H7" s="28" t="str">
        <f aca="false">IF(AND(C7="",D7=""),"-",IF(OR(C7="예비",D7="예비"),IF('우리 회사'!$C$5="미등록 (예비창업자)","O","X"),IF(AND(OR(C7="",'우리 회사'!$C$8&gt;C7),OR(D7="",'우리 회사'!$C$8&lt;D7)),"O","X")))</f>
        <v>X</v>
      </c>
      <c r="I7" s="28" t="str">
        <f aca="false">IF(OR(E7="",E7=0),"-",IF('우리 회사'!$C$9&lt;=E7,"O","X"))</f>
        <v>-</v>
      </c>
      <c r="J7" s="28" t="str">
        <f aca="false">IF(OR(F7="",F7=0),"-",IF('우리 회사'!$C$10&lt;=F7,"O","X"))</f>
        <v>-</v>
      </c>
      <c r="K7" s="28" t="str">
        <f aca="false">IF(B7="","-",IF('우리 회사'!$C$16&gt;=3,"X","O"))</f>
        <v>O</v>
      </c>
      <c r="L7" s="29" t="str">
        <f aca="false">IF(B7="","",IF($C$4="결격","불가 — 결격 사유",IF(COUNTIF(H7:K7,"X")&gt;0,"요건 불충족",IF(AND(G7="예",'우리 회사'!$C$13&gt;39),"청년 요건 불충족",IF($C$4="확인 필요","결격 항목 확인 후 판단","가능 — 공고문 재확인 필요")))))</f>
        <v>요건 불충족</v>
      </c>
    </row>
    <row r="8" customFormat="false" ht="15" hidden="false" customHeight="false" outlineLevel="0" collapsed="false">
      <c r="A8" s="15"/>
      <c r="B8" s="27" t="s">
        <v>123</v>
      </c>
      <c r="C8" s="17" t="n">
        <v>0</v>
      </c>
      <c r="D8" s="17" t="n">
        <v>3</v>
      </c>
      <c r="E8" s="22" t="n">
        <v>0</v>
      </c>
      <c r="F8" s="23" t="n">
        <v>0</v>
      </c>
      <c r="G8" s="24" t="s">
        <v>81</v>
      </c>
      <c r="H8" s="28" t="str">
        <f aca="false">IF(AND(C8="",D8=""),"-",IF(OR(C8="예비",D8="예비"),IF('우리 회사'!$C$5="미등록 (예비창업자)","O","X"),IF(AND(OR(C8="",'우리 회사'!$C$8&gt;C8),OR(D8="",'우리 회사'!$C$8&lt;D8)),"O","X")))</f>
        <v>O</v>
      </c>
      <c r="I8" s="28" t="str">
        <f aca="false">IF(OR(E8="",E8=0),"-",IF('우리 회사'!$C$9&lt;=E8,"O","X"))</f>
        <v>-</v>
      </c>
      <c r="J8" s="28" t="str">
        <f aca="false">IF(OR(F8="",F8=0),"-",IF('우리 회사'!$C$10&lt;=F8,"O","X"))</f>
        <v>-</v>
      </c>
      <c r="K8" s="28" t="str">
        <f aca="false">IF(B8="","-",IF('우리 회사'!$C$16&gt;=3,"X","O"))</f>
        <v>O</v>
      </c>
      <c r="L8" s="29" t="str">
        <f aca="false">IF(B8="","",IF($C$4="결격","불가 — 결격 사유",IF(COUNTIF(H8:K8,"X")&gt;0,"요건 불충족",IF(AND(G8="예",'우리 회사'!$C$13&gt;39),"청년 요건 불충족",IF($C$4="확인 필요","결격 항목 확인 후 판단","가능 — 공고문 재확인 필요")))))</f>
        <v>결격 항목 확인 후 판단</v>
      </c>
    </row>
    <row r="9" customFormat="false" ht="15" hidden="false" customHeight="false" outlineLevel="0" collapsed="false">
      <c r="A9" s="15"/>
      <c r="B9" s="27" t="s">
        <v>124</v>
      </c>
      <c r="C9" s="17" t="n">
        <v>3</v>
      </c>
      <c r="D9" s="17" t="n">
        <v>7</v>
      </c>
      <c r="E9" s="22" t="n">
        <v>0</v>
      </c>
      <c r="F9" s="23" t="n">
        <v>0</v>
      </c>
      <c r="G9" s="24" t="s">
        <v>81</v>
      </c>
      <c r="H9" s="28" t="str">
        <f aca="false">IF(AND(C9="",D9=""),"-",IF(OR(C9="예비",D9="예비"),IF('우리 회사'!$C$5="미등록 (예비창업자)","O","X"),IF(AND(OR(C9="",'우리 회사'!$C$8&gt;C9),OR(D9="",'우리 회사'!$C$8&lt;D9)),"O","X")))</f>
        <v>X</v>
      </c>
      <c r="I9" s="28" t="str">
        <f aca="false">IF(OR(E9="",E9=0),"-",IF('우리 회사'!$C$9&lt;=E9,"O","X"))</f>
        <v>-</v>
      </c>
      <c r="J9" s="28" t="str">
        <f aca="false">IF(OR(F9="",F9=0),"-",IF('우리 회사'!$C$10&lt;=F9,"O","X"))</f>
        <v>-</v>
      </c>
      <c r="K9" s="28" t="str">
        <f aca="false">IF(B9="","-",IF('우리 회사'!$C$16&gt;=3,"X","O"))</f>
        <v>O</v>
      </c>
      <c r="L9" s="29" t="str">
        <f aca="false">IF(B9="","",IF($C$4="결격","불가 — 결격 사유",IF(COUNTIF(H9:K9,"X")&gt;0,"요건 불충족",IF(AND(G9="예",'우리 회사'!$C$13&gt;39),"청년 요건 불충족",IF($C$4="확인 필요","결격 항목 확인 후 판단","가능 — 공고문 재확인 필요")))))</f>
        <v>요건 불충족</v>
      </c>
    </row>
    <row r="10" customFormat="false" ht="15" hidden="false" customHeight="false" outlineLevel="0" collapsed="false">
      <c r="A10" s="15"/>
      <c r="B10" s="27" t="s">
        <v>125</v>
      </c>
      <c r="C10" s="17" t="n">
        <v>0</v>
      </c>
      <c r="D10" s="17" t="n">
        <v>3</v>
      </c>
      <c r="E10" s="22" t="n">
        <v>0</v>
      </c>
      <c r="F10" s="23" t="n">
        <v>0</v>
      </c>
      <c r="G10" s="24" t="s">
        <v>76</v>
      </c>
      <c r="H10" s="28" t="str">
        <f aca="false">IF(AND(C10="",D10=""),"-",IF(OR(C10="예비",D10="예비"),IF('우리 회사'!$C$5="미등록 (예비창업자)","O","X"),IF(AND(OR(C10="",'우리 회사'!$C$8&gt;C10),OR(D10="",'우리 회사'!$C$8&lt;D10)),"O","X")))</f>
        <v>O</v>
      </c>
      <c r="I10" s="28" t="str">
        <f aca="false">IF(OR(E10="",E10=0),"-",IF('우리 회사'!$C$9&lt;=E10,"O","X"))</f>
        <v>-</v>
      </c>
      <c r="J10" s="28" t="str">
        <f aca="false">IF(OR(F10="",F10=0),"-",IF('우리 회사'!$C$10&lt;=F10,"O","X"))</f>
        <v>-</v>
      </c>
      <c r="K10" s="28" t="str">
        <f aca="false">IF(B10="","-",IF('우리 회사'!$C$16&gt;=3,"X","O"))</f>
        <v>O</v>
      </c>
      <c r="L10" s="29" t="str">
        <f aca="false">IF(B10="","",IF($C$4="결격","불가 — 결격 사유",IF(COUNTIF(H10:K10,"X")&gt;0,"요건 불충족",IF(AND(G10="예",'우리 회사'!$C$13&gt;39),"청년 요건 불충족",IF($C$4="확인 필요","결격 항목 확인 후 판단","가능 — 공고문 재확인 필요")))))</f>
        <v>결격 항목 확인 후 판단</v>
      </c>
    </row>
    <row r="11" customFormat="false" ht="15" hidden="false" customHeight="false" outlineLevel="0" collapsed="false">
      <c r="A11" s="15"/>
      <c r="B11" s="27" t="s">
        <v>126</v>
      </c>
      <c r="C11" s="17" t="n">
        <v>0</v>
      </c>
      <c r="D11" s="17" t="n">
        <v>7</v>
      </c>
      <c r="E11" s="22" t="n">
        <v>0</v>
      </c>
      <c r="F11" s="23" t="n">
        <v>0</v>
      </c>
      <c r="G11" s="24" t="s">
        <v>81</v>
      </c>
      <c r="H11" s="28" t="str">
        <f aca="false">IF(AND(C11="",D11=""),"-",IF(OR(C11="예비",D11="예비"),IF('우리 회사'!$C$5="미등록 (예비창업자)","O","X"),IF(AND(OR(C11="",'우리 회사'!$C$8&gt;C11),OR(D11="",'우리 회사'!$C$8&lt;D11)),"O","X")))</f>
        <v>O</v>
      </c>
      <c r="I11" s="28" t="str">
        <f aca="false">IF(OR(E11="",E11=0),"-",IF('우리 회사'!$C$9&lt;=E11,"O","X"))</f>
        <v>-</v>
      </c>
      <c r="J11" s="28" t="str">
        <f aca="false">IF(OR(F11="",F11=0),"-",IF('우리 회사'!$C$10&lt;=F11,"O","X"))</f>
        <v>-</v>
      </c>
      <c r="K11" s="28" t="str">
        <f aca="false">IF(B11="","-",IF('우리 회사'!$C$16&gt;=3,"X","O"))</f>
        <v>O</v>
      </c>
      <c r="L11" s="29" t="str">
        <f aca="false">IF(B11="","",IF($C$4="결격","불가 — 결격 사유",IF(COUNTIF(H11:K11,"X")&gt;0,"요건 불충족",IF(AND(G11="예",'우리 회사'!$C$13&gt;39),"청년 요건 불충족",IF($C$4="확인 필요","결격 항목 확인 후 판단","가능 — 공고문 재확인 필요")))))</f>
        <v>결격 항목 확인 후 판단</v>
      </c>
    </row>
    <row r="12" customFormat="false" ht="15" hidden="false" customHeight="false" outlineLevel="0" collapsed="false">
      <c r="A12" s="15"/>
      <c r="B12" s="27"/>
      <c r="C12" s="17"/>
      <c r="D12" s="17"/>
      <c r="E12" s="22"/>
      <c r="F12" s="23"/>
      <c r="G12" s="24"/>
      <c r="H12" s="28" t="str">
        <f aca="false">IF(AND(C12="",D12=""),"-",IF(OR(C12="예비",D12="예비"),IF('우리 회사'!$C$5="미등록 (예비창업자)","O","X"),IF(AND(OR(C12="",'우리 회사'!$C$8&gt;C12),OR(D12="",'우리 회사'!$C$8&lt;D12)),"O","X")))</f>
        <v>-</v>
      </c>
      <c r="I12" s="28" t="str">
        <f aca="false">IF(OR(E12="",E12=0),"-",IF('우리 회사'!$C$9&lt;=E12,"O","X"))</f>
        <v>-</v>
      </c>
      <c r="J12" s="28" t="str">
        <f aca="false">IF(OR(F12="",F12=0),"-",IF('우리 회사'!$C$10&lt;=F12,"O","X"))</f>
        <v>-</v>
      </c>
      <c r="K12" s="28" t="str">
        <f aca="false">IF(B12="","-",IF('우리 회사'!$C$16&gt;=3,"X","O"))</f>
        <v>-</v>
      </c>
      <c r="L12" s="29" t="str">
        <f aca="false">IF(B12="","",IF($C$4="결격","불가 — 결격 사유",IF(COUNTIF(H12:K12,"X")&gt;0,"요건 불충족",IF(AND(G12="예",'우리 회사'!$C$13&gt;39),"청년 요건 불충족",IF($C$4="확인 필요","결격 항목 확인 후 판단","가능 — 공고문 재확인 필요")))))</f>
        <v/>
      </c>
    </row>
    <row r="13" customFormat="false" ht="15" hidden="false" customHeight="false" outlineLevel="0" collapsed="false">
      <c r="A13" s="15"/>
      <c r="B13" s="27"/>
      <c r="C13" s="17"/>
      <c r="D13" s="17"/>
      <c r="E13" s="22"/>
      <c r="F13" s="23"/>
      <c r="G13" s="24"/>
      <c r="H13" s="28" t="str">
        <f aca="false">IF(AND(C13="",D13=""),"-",IF(OR(C13="예비",D13="예비"),IF('우리 회사'!$C$5="미등록 (예비창업자)","O","X"),IF(AND(OR(C13="",'우리 회사'!$C$8&gt;C13),OR(D13="",'우리 회사'!$C$8&lt;D13)),"O","X")))</f>
        <v>-</v>
      </c>
      <c r="I13" s="28" t="str">
        <f aca="false">IF(OR(E13="",E13=0),"-",IF('우리 회사'!$C$9&lt;=E13,"O","X"))</f>
        <v>-</v>
      </c>
      <c r="J13" s="28" t="str">
        <f aca="false">IF(OR(F13="",F13=0),"-",IF('우리 회사'!$C$10&lt;=F13,"O","X"))</f>
        <v>-</v>
      </c>
      <c r="K13" s="28" t="str">
        <f aca="false">IF(B13="","-",IF('우리 회사'!$C$16&gt;=3,"X","O"))</f>
        <v>-</v>
      </c>
      <c r="L13" s="29" t="str">
        <f aca="false">IF(B13="","",IF($C$4="결격","불가 — 결격 사유",IF(COUNTIF(H13:K13,"X")&gt;0,"요건 불충족",IF(AND(G13="예",'우리 회사'!$C$13&gt;39),"청년 요건 불충족",IF($C$4="확인 필요","결격 항목 확인 후 판단","가능 — 공고문 재확인 필요")))))</f>
        <v/>
      </c>
    </row>
    <row r="14" customFormat="false" ht="15" hidden="false" customHeight="false" outlineLevel="0" collapsed="false">
      <c r="A14" s="15"/>
      <c r="B14" s="27"/>
      <c r="C14" s="17"/>
      <c r="D14" s="17"/>
      <c r="E14" s="22"/>
      <c r="F14" s="23"/>
      <c r="G14" s="24"/>
      <c r="H14" s="28" t="str">
        <f aca="false">IF(AND(C14="",D14=""),"-",IF(OR(C14="예비",D14="예비"),IF('우리 회사'!$C$5="미등록 (예비창업자)","O","X"),IF(AND(OR(C14="",'우리 회사'!$C$8&gt;C14),OR(D14="",'우리 회사'!$C$8&lt;D14)),"O","X")))</f>
        <v>-</v>
      </c>
      <c r="I14" s="28" t="str">
        <f aca="false">IF(OR(E14="",E14=0),"-",IF('우리 회사'!$C$9&lt;=E14,"O","X"))</f>
        <v>-</v>
      </c>
      <c r="J14" s="28" t="str">
        <f aca="false">IF(OR(F14="",F14=0),"-",IF('우리 회사'!$C$10&lt;=F14,"O","X"))</f>
        <v>-</v>
      </c>
      <c r="K14" s="28" t="str">
        <f aca="false">IF(B14="","-",IF('우리 회사'!$C$16&gt;=3,"X","O"))</f>
        <v>-</v>
      </c>
      <c r="L14" s="29" t="str">
        <f aca="false">IF(B14="","",IF($C$4="결격","불가 — 결격 사유",IF(COUNTIF(H14:K14,"X")&gt;0,"요건 불충족",IF(AND(G14="예",'우리 회사'!$C$13&gt;39),"청년 요건 불충족",IF($C$4="확인 필요","결격 항목 확인 후 판단","가능 — 공고문 재확인 필요")))))</f>
        <v/>
      </c>
    </row>
    <row r="15" customFormat="false" ht="15" hidden="false" customHeight="false" outlineLevel="0" collapsed="false">
      <c r="A15" s="15"/>
      <c r="B15" s="27"/>
      <c r="C15" s="17"/>
      <c r="D15" s="17"/>
      <c r="E15" s="22"/>
      <c r="F15" s="23"/>
      <c r="G15" s="24"/>
      <c r="H15" s="28" t="str">
        <f aca="false">IF(AND(C15="",D15=""),"-",IF(OR(C15="예비",D15="예비"),IF('우리 회사'!$C$5="미등록 (예비창업자)","O","X"),IF(AND(OR(C15="",'우리 회사'!$C$8&gt;C15),OR(D15="",'우리 회사'!$C$8&lt;D15)),"O","X")))</f>
        <v>-</v>
      </c>
      <c r="I15" s="28" t="str">
        <f aca="false">IF(OR(E15="",E15=0),"-",IF('우리 회사'!$C$9&lt;=E15,"O","X"))</f>
        <v>-</v>
      </c>
      <c r="J15" s="28" t="str">
        <f aca="false">IF(OR(F15="",F15=0),"-",IF('우리 회사'!$C$10&lt;=F15,"O","X"))</f>
        <v>-</v>
      </c>
      <c r="K15" s="28" t="str">
        <f aca="false">IF(B15="","-",IF('우리 회사'!$C$16&gt;=3,"X","O"))</f>
        <v>-</v>
      </c>
      <c r="L15" s="29" t="str">
        <f aca="false">IF(B15="","",IF($C$4="결격","불가 — 결격 사유",IF(COUNTIF(H15:K15,"X")&gt;0,"요건 불충족",IF(AND(G15="예",'우리 회사'!$C$13&gt;39),"청년 요건 불충족",IF($C$4="확인 필요","결격 항목 확인 후 판단","가능 — 공고문 재확인 필요")))))</f>
        <v/>
      </c>
    </row>
    <row r="16" customFormat="false" ht="15" hidden="false" customHeight="false" outlineLevel="0" collapsed="false">
      <c r="A16" s="15"/>
      <c r="B16" s="27"/>
      <c r="C16" s="17"/>
      <c r="D16" s="17"/>
      <c r="E16" s="22"/>
      <c r="F16" s="23"/>
      <c r="G16" s="24"/>
      <c r="H16" s="28" t="str">
        <f aca="false">IF(AND(C16="",D16=""),"-",IF(OR(C16="예비",D16="예비"),IF('우리 회사'!$C$5="미등록 (예비창업자)","O","X"),IF(AND(OR(C16="",'우리 회사'!$C$8&gt;C16),OR(D16="",'우리 회사'!$C$8&lt;D16)),"O","X")))</f>
        <v>-</v>
      </c>
      <c r="I16" s="28" t="str">
        <f aca="false">IF(OR(E16="",E16=0),"-",IF('우리 회사'!$C$9&lt;=E16,"O","X"))</f>
        <v>-</v>
      </c>
      <c r="J16" s="28" t="str">
        <f aca="false">IF(OR(F16="",F16=0),"-",IF('우리 회사'!$C$10&lt;=F16,"O","X"))</f>
        <v>-</v>
      </c>
      <c r="K16" s="28" t="str">
        <f aca="false">IF(B16="","-",IF('우리 회사'!$C$16&gt;=3,"X","O"))</f>
        <v>-</v>
      </c>
      <c r="L16" s="29" t="str">
        <f aca="false">IF(B16="","",IF($C$4="결격","불가 — 결격 사유",IF(COUNTIF(H16:K16,"X")&gt;0,"요건 불충족",IF(AND(G16="예",'우리 회사'!$C$13&gt;39),"청년 요건 불충족",IF($C$4="확인 필요","결격 항목 확인 후 판단","가능 — 공고문 재확인 필요")))))</f>
        <v/>
      </c>
    </row>
    <row r="18" customFormat="false" ht="15" hidden="false" customHeight="false" outlineLevel="0" collapsed="false">
      <c r="B18" s="6" t="s">
        <v>127</v>
      </c>
      <c r="H18" s="25" t="n">
        <f aca="false">COUNTIF(L7:L16,"가능 — 공고문 재확인 필요")</f>
        <v>0</v>
      </c>
    </row>
    <row r="20" customFormat="false" ht="15" hidden="false" customHeight="false" outlineLevel="0" collapsed="false">
      <c r="B20" s="7" t="s">
        <v>128</v>
      </c>
    </row>
    <row r="21" customFormat="false" ht="30" hidden="false" customHeight="true" outlineLevel="0" collapsed="false">
      <c r="C21" s="30" t="s">
        <v>129</v>
      </c>
      <c r="D21" s="30"/>
      <c r="E21" s="30"/>
      <c r="F21" s="30"/>
      <c r="G21" s="30"/>
      <c r="H21" s="30"/>
      <c r="I21" s="30"/>
      <c r="J21" s="30"/>
      <c r="K21" s="30"/>
      <c r="L21" s="30"/>
    </row>
    <row r="22" customFormat="false" ht="30" hidden="false" customHeight="true" outlineLevel="0" collapsed="false">
      <c r="C22" s="30" t="s">
        <v>130</v>
      </c>
      <c r="D22" s="30"/>
      <c r="E22" s="30"/>
      <c r="F22" s="30"/>
      <c r="G22" s="30"/>
      <c r="H22" s="30"/>
      <c r="I22" s="30"/>
      <c r="J22" s="30"/>
      <c r="K22" s="30"/>
      <c r="L22" s="30"/>
    </row>
    <row r="23" customFormat="false" ht="30" hidden="false" customHeight="true" outlineLevel="0" collapsed="false">
      <c r="C23" s="30" t="s">
        <v>131</v>
      </c>
      <c r="D23" s="30"/>
      <c r="E23" s="30"/>
      <c r="F23" s="30"/>
      <c r="G23" s="30"/>
      <c r="H23" s="30"/>
      <c r="I23" s="30"/>
      <c r="J23" s="30"/>
      <c r="K23" s="30"/>
      <c r="L23" s="30"/>
    </row>
    <row r="24" customFormat="false" ht="30" hidden="false" customHeight="true" outlineLevel="0" collapsed="false">
      <c r="C24" s="30" t="s">
        <v>132</v>
      </c>
      <c r="D24" s="30"/>
      <c r="E24" s="30"/>
      <c r="F24" s="30"/>
      <c r="G24" s="30"/>
      <c r="H24" s="30"/>
      <c r="I24" s="30"/>
      <c r="J24" s="30"/>
      <c r="K24" s="30"/>
      <c r="L24" s="30"/>
    </row>
    <row r="25" customFormat="false" ht="30" hidden="false" customHeight="true" outlineLevel="0" collapsed="false">
      <c r="C25" s="30" t="s">
        <v>133</v>
      </c>
      <c r="D25" s="30"/>
      <c r="E25" s="30"/>
      <c r="F25" s="30"/>
      <c r="G25" s="30"/>
      <c r="H25" s="30"/>
      <c r="I25" s="30"/>
      <c r="J25" s="30"/>
      <c r="K25" s="30"/>
      <c r="L25" s="30"/>
    </row>
    <row r="47" customFormat="false" ht="15" hidden="false" customHeight="false" outlineLevel="0" collapsed="false">
      <c r="B47" s="9" t="s">
        <v>134</v>
      </c>
    </row>
    <row r="48" customFormat="false" ht="15" hidden="false" customHeight="false" outlineLevel="0" collapsed="false">
      <c r="B48" s="9" t="s">
        <v>135</v>
      </c>
    </row>
    <row r="51" customFormat="false" ht="15" hidden="false" customHeight="false" outlineLevel="0" collapsed="false">
      <c r="B51" s="9" t="s">
        <v>36</v>
      </c>
    </row>
  </sheetData>
  <mergeCells count="5">
    <mergeCell ref="C21:L21"/>
    <mergeCell ref="C22:L22"/>
    <mergeCell ref="C23:L23"/>
    <mergeCell ref="C24:L24"/>
    <mergeCell ref="C25:L25"/>
  </mergeCells>
  <dataValidations count="1">
    <dataValidation allowBlank="true" errorStyle="stop" operator="between" showDropDown="false" showErrorMessage="false" showInputMessage="false" sqref="G7:G16" type="list">
      <formula1>"예,아니오"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3" min="3" style="0" width="24"/>
    <col collapsed="false" customWidth="true" hidden="false" outlineLevel="0" max="4" min="4" style="0" width="14"/>
    <col collapsed="false" customWidth="true" hidden="false" outlineLevel="0" max="6" min="5" style="0" width="13"/>
    <col collapsed="false" customWidth="true" hidden="false" outlineLevel="0" max="7" min="7" style="0" width="16"/>
    <col collapsed="false" customWidth="true" hidden="false" outlineLevel="0" max="8" min="8" style="0" width="24"/>
    <col collapsed="false" customWidth="true" hidden="false" outlineLevel="0" max="10" min="9" style="0" width="12"/>
    <col collapsed="false" customWidth="true" hidden="false" outlineLevel="0" max="11" min="11" style="0" width="28"/>
  </cols>
  <sheetData>
    <row r="1" customFormat="false" ht="19.7" hidden="false" customHeight="false" outlineLevel="0" collapsed="false">
      <c r="A1" s="1" t="s">
        <v>136</v>
      </c>
    </row>
    <row r="2" customFormat="false" ht="15" hidden="false" customHeight="false" outlineLevel="0" collapsed="false">
      <c r="A2" s="9" t="s">
        <v>137</v>
      </c>
    </row>
    <row r="4" customFormat="false" ht="15" hidden="false" customHeight="false" outlineLevel="0" collapsed="false">
      <c r="A4" s="14"/>
      <c r="B4" s="14" t="s">
        <v>110</v>
      </c>
      <c r="C4" s="14" t="s">
        <v>138</v>
      </c>
      <c r="D4" s="14" t="s">
        <v>139</v>
      </c>
      <c r="E4" s="14" t="s">
        <v>140</v>
      </c>
      <c r="F4" s="14" t="s">
        <v>141</v>
      </c>
      <c r="G4" s="14" t="s">
        <v>142</v>
      </c>
      <c r="H4" s="14" t="s">
        <v>143</v>
      </c>
      <c r="I4" s="14" t="s">
        <v>144</v>
      </c>
      <c r="J4" s="14" t="s">
        <v>145</v>
      </c>
      <c r="K4" s="14" t="s">
        <v>146</v>
      </c>
    </row>
    <row r="5" customFormat="false" ht="15" hidden="false" customHeight="false" outlineLevel="0" collapsed="false">
      <c r="A5" s="15"/>
      <c r="B5" s="27" t="s">
        <v>121</v>
      </c>
      <c r="C5" s="27" t="s">
        <v>147</v>
      </c>
      <c r="D5" s="31" t="s">
        <v>148</v>
      </c>
      <c r="E5" s="32"/>
      <c r="F5" s="32"/>
      <c r="G5" s="33"/>
      <c r="H5" s="34"/>
      <c r="I5" s="32"/>
      <c r="J5" s="28" t="str">
        <f aca="true">IF(B5="","",IF(I5="","확인 필요",IF(TODAY()-I5&gt;90,"다시 확인",IF(AND(F5&lt;&gt;"",F5&lt;TODAY()),"마감 지남",IF(AND(F5&lt;&gt;"",F5-TODAY()&lt;=14),"임박 D-"&amp;(F5-TODAY()),"확인됨")))))</f>
        <v>확인 필요</v>
      </c>
      <c r="K5" s="35"/>
    </row>
    <row r="6" customFormat="false" ht="15" hidden="false" customHeight="false" outlineLevel="0" collapsed="false">
      <c r="A6" s="15"/>
      <c r="B6" s="27" t="s">
        <v>123</v>
      </c>
      <c r="C6" s="27" t="s">
        <v>147</v>
      </c>
      <c r="D6" s="31" t="s">
        <v>149</v>
      </c>
      <c r="E6" s="32"/>
      <c r="F6" s="32"/>
      <c r="G6" s="33"/>
      <c r="H6" s="34"/>
      <c r="I6" s="32"/>
      <c r="J6" s="28" t="str">
        <f aca="true">IF(B6="","",IF(I6="","확인 필요",IF(TODAY()-I6&gt;90,"다시 확인",IF(AND(F6&lt;&gt;"",F6&lt;TODAY()),"마감 지남",IF(AND(F6&lt;&gt;"",F6-TODAY()&lt;=14),"임박 D-"&amp;(F6-TODAY()),"확인됨")))))</f>
        <v>확인 필요</v>
      </c>
      <c r="K6" s="35"/>
    </row>
    <row r="7" customFormat="false" ht="15" hidden="false" customHeight="false" outlineLevel="0" collapsed="false">
      <c r="A7" s="15"/>
      <c r="B7" s="27" t="s">
        <v>124</v>
      </c>
      <c r="C7" s="27" t="s">
        <v>147</v>
      </c>
      <c r="D7" s="31" t="s">
        <v>149</v>
      </c>
      <c r="E7" s="32"/>
      <c r="F7" s="32"/>
      <c r="G7" s="33"/>
      <c r="H7" s="34"/>
      <c r="I7" s="32"/>
      <c r="J7" s="28" t="str">
        <f aca="true">IF(B7="","",IF(I7="","확인 필요",IF(TODAY()-I7&gt;90,"다시 확인",IF(AND(F7&lt;&gt;"",F7&lt;TODAY()),"마감 지남",IF(AND(F7&lt;&gt;"",F7-TODAY()&lt;=14),"임박 D-"&amp;(F7-TODAY()),"확인됨")))))</f>
        <v>확인 필요</v>
      </c>
      <c r="K7" s="36" t="s">
        <v>150</v>
      </c>
    </row>
    <row r="8" customFormat="false" ht="15" hidden="false" customHeight="false" outlineLevel="0" collapsed="false">
      <c r="A8" s="15"/>
      <c r="B8" s="27" t="s">
        <v>125</v>
      </c>
      <c r="C8" s="27" t="s">
        <v>151</v>
      </c>
      <c r="D8" s="31" t="s">
        <v>148</v>
      </c>
      <c r="E8" s="32"/>
      <c r="F8" s="32"/>
      <c r="G8" s="33"/>
      <c r="H8" s="34"/>
      <c r="I8" s="32"/>
      <c r="J8" s="28" t="str">
        <f aca="true">IF(B8="","",IF(I8="","확인 필요",IF(TODAY()-I8&gt;90,"다시 확인",IF(AND(F8&lt;&gt;"",F8&lt;TODAY()),"마감 지남",IF(AND(F8&lt;&gt;"",F8-TODAY()&lt;=14),"임박 D-"&amp;(F8-TODAY()),"확인됨")))))</f>
        <v>확인 필요</v>
      </c>
      <c r="K8" s="35"/>
    </row>
    <row r="9" customFormat="false" ht="15" hidden="false" customHeight="false" outlineLevel="0" collapsed="false">
      <c r="A9" s="15"/>
      <c r="B9" s="27" t="s">
        <v>126</v>
      </c>
      <c r="C9" s="27" t="s">
        <v>152</v>
      </c>
      <c r="D9" s="31" t="s">
        <v>153</v>
      </c>
      <c r="E9" s="32"/>
      <c r="F9" s="32"/>
      <c r="G9" s="33"/>
      <c r="H9" s="34"/>
      <c r="I9" s="32"/>
      <c r="J9" s="28" t="str">
        <f aca="true">IF(B9="","",IF(I9="","확인 필요",IF(TODAY()-I9&gt;90,"다시 확인",IF(AND(F9&lt;&gt;"",F9&lt;TODAY()),"마감 지남",IF(AND(F9&lt;&gt;"",F9-TODAY()&lt;=14),"임박 D-"&amp;(F9-TODAY()),"확인됨")))))</f>
        <v>확인 필요</v>
      </c>
      <c r="K9" s="35"/>
    </row>
    <row r="10" customFormat="false" ht="39.55" hidden="false" customHeight="false" outlineLevel="0" collapsed="false">
      <c r="A10" s="15"/>
      <c r="B10" s="31" t="s">
        <v>154</v>
      </c>
      <c r="C10" s="27" t="s">
        <v>152</v>
      </c>
      <c r="D10" s="27" t="s">
        <v>155</v>
      </c>
      <c r="E10" s="32"/>
      <c r="F10" s="32"/>
      <c r="G10" s="33"/>
      <c r="H10" s="34"/>
      <c r="I10" s="32"/>
      <c r="J10" s="28" t="str">
        <f aca="true">IF(B10="","",IF(I10="","확인 필요",IF(TODAY()-I10&gt;90,"다시 확인",IF(AND(F10&lt;&gt;"",F10&lt;TODAY()),"마감 지남",IF(AND(F10&lt;&gt;"",F10-TODAY()&lt;=14),"임박 D-"&amp;(F10-TODAY()),"확인됨")))))</f>
        <v>확인 필요</v>
      </c>
      <c r="K10" s="36" t="s">
        <v>156</v>
      </c>
    </row>
    <row r="11" customFormat="false" ht="15" hidden="false" customHeight="false" outlineLevel="0" collapsed="false">
      <c r="A11" s="15"/>
      <c r="B11" s="27" t="s">
        <v>157</v>
      </c>
      <c r="C11" s="27" t="s">
        <v>152</v>
      </c>
      <c r="D11" s="31" t="s">
        <v>158</v>
      </c>
      <c r="E11" s="32"/>
      <c r="F11" s="32"/>
      <c r="G11" s="33"/>
      <c r="H11" s="34"/>
      <c r="I11" s="32"/>
      <c r="J11" s="28" t="str">
        <f aca="true">IF(B11="","",IF(I11="","확인 필요",IF(TODAY()-I11&gt;90,"다시 확인",IF(AND(F11&lt;&gt;"",F11&lt;TODAY()),"마감 지남",IF(AND(F11&lt;&gt;"",F11-TODAY()&lt;=14),"임박 D-"&amp;(F11-TODAY()),"확인됨")))))</f>
        <v>확인 필요</v>
      </c>
      <c r="K11" s="35"/>
    </row>
    <row r="12" customFormat="false" ht="15" hidden="false" customHeight="false" outlineLevel="0" collapsed="false">
      <c r="A12" s="15"/>
      <c r="B12" s="27" t="s">
        <v>159</v>
      </c>
      <c r="C12" s="27" t="s">
        <v>152</v>
      </c>
      <c r="D12" s="31" t="s">
        <v>153</v>
      </c>
      <c r="E12" s="32"/>
      <c r="F12" s="32"/>
      <c r="G12" s="33"/>
      <c r="H12" s="34"/>
      <c r="I12" s="32"/>
      <c r="J12" s="28" t="str">
        <f aca="true">IF(B12="","",IF(I12="","확인 필요",IF(TODAY()-I12&gt;90,"다시 확인",IF(AND(F12&lt;&gt;"",F12&lt;TODAY()),"마감 지남",IF(AND(F12&lt;&gt;"",F12-TODAY()&lt;=14),"임박 D-"&amp;(F12-TODAY()),"확인됨")))))</f>
        <v>확인 필요</v>
      </c>
      <c r="K12" s="35" t="s">
        <v>160</v>
      </c>
    </row>
    <row r="13" customFormat="false" ht="15" hidden="false" customHeight="false" outlineLevel="0" collapsed="false">
      <c r="A13" s="15"/>
      <c r="B13" s="27" t="s">
        <v>161</v>
      </c>
      <c r="C13" s="27" t="s">
        <v>152</v>
      </c>
      <c r="D13" s="31" t="s">
        <v>153</v>
      </c>
      <c r="E13" s="32"/>
      <c r="F13" s="32"/>
      <c r="G13" s="33"/>
      <c r="H13" s="34"/>
      <c r="I13" s="32"/>
      <c r="J13" s="28" t="str">
        <f aca="true">IF(B13="","",IF(I13="","확인 필요",IF(TODAY()-I13&gt;90,"다시 확인",IF(AND(F13&lt;&gt;"",F13&lt;TODAY()),"마감 지남",IF(AND(F13&lt;&gt;"",F13-TODAY()&lt;=14),"임박 D-"&amp;(F13-TODAY()),"확인됨")))))</f>
        <v>확인 필요</v>
      </c>
      <c r="K13" s="36" t="s">
        <v>162</v>
      </c>
    </row>
    <row r="14" customFormat="false" ht="26.85" hidden="false" customHeight="false" outlineLevel="0" collapsed="false">
      <c r="A14" s="15"/>
      <c r="B14" s="27" t="s">
        <v>163</v>
      </c>
      <c r="C14" s="27" t="s">
        <v>164</v>
      </c>
      <c r="D14" s="31" t="s">
        <v>148</v>
      </c>
      <c r="E14" s="32"/>
      <c r="F14" s="32"/>
      <c r="G14" s="33"/>
      <c r="H14" s="34"/>
      <c r="I14" s="32"/>
      <c r="J14" s="28" t="str">
        <f aca="true">IF(B14="","",IF(I14="","확인 필요",IF(TODAY()-I14&gt;90,"다시 확인",IF(AND(F14&lt;&gt;"",F14&lt;TODAY()),"마감 지남",IF(AND(F14&lt;&gt;"",F14-TODAY()&lt;=14),"임박 D-"&amp;(F14-TODAY()),"확인됨")))))</f>
        <v>확인 필요</v>
      </c>
      <c r="K14" s="36" t="s">
        <v>165</v>
      </c>
    </row>
    <row r="15" customFormat="false" ht="15" hidden="false" customHeight="false" outlineLevel="0" collapsed="false">
      <c r="A15" s="15"/>
      <c r="B15" s="27" t="s">
        <v>166</v>
      </c>
      <c r="C15" s="27" t="s">
        <v>167</v>
      </c>
      <c r="D15" s="31" t="s">
        <v>168</v>
      </c>
      <c r="E15" s="32"/>
      <c r="F15" s="32"/>
      <c r="G15" s="33"/>
      <c r="H15" s="34"/>
      <c r="I15" s="32"/>
      <c r="J15" s="28" t="str">
        <f aca="true">IF(B15="","",IF(I15="","확인 필요",IF(TODAY()-I15&gt;90,"다시 확인",IF(AND(F15&lt;&gt;"",F15&lt;TODAY()),"마감 지남",IF(AND(F15&lt;&gt;"",F15-TODAY()&lt;=14),"임박 D-"&amp;(F15-TODAY()),"확인됨")))))</f>
        <v>확인 필요</v>
      </c>
      <c r="K15" s="35"/>
    </row>
    <row r="16" customFormat="false" ht="15" hidden="false" customHeight="false" outlineLevel="0" collapsed="false">
      <c r="A16" s="15"/>
      <c r="B16" s="27" t="s">
        <v>169</v>
      </c>
      <c r="C16" s="27" t="s">
        <v>170</v>
      </c>
      <c r="D16" s="27" t="s">
        <v>171</v>
      </c>
      <c r="E16" s="32"/>
      <c r="F16" s="32"/>
      <c r="G16" s="33"/>
      <c r="H16" s="34"/>
      <c r="I16" s="32"/>
      <c r="J16" s="28" t="str">
        <f aca="true">IF(B16="","",IF(I16="","확인 필요",IF(TODAY()-I16&gt;90,"다시 확인",IF(AND(F16&lt;&gt;"",F16&lt;TODAY()),"마감 지남",IF(AND(F16&lt;&gt;"",F16-TODAY()&lt;=14),"임박 D-"&amp;(F16-TODAY()),"확인됨")))))</f>
        <v>확인 필요</v>
      </c>
      <c r="K16" s="36" t="s">
        <v>172</v>
      </c>
    </row>
    <row r="17" customFormat="false" ht="26.85" hidden="false" customHeight="false" outlineLevel="0" collapsed="false">
      <c r="A17" s="15"/>
      <c r="B17" s="27" t="s">
        <v>173</v>
      </c>
      <c r="C17" s="27" t="s">
        <v>174</v>
      </c>
      <c r="D17" s="27" t="s">
        <v>171</v>
      </c>
      <c r="E17" s="32"/>
      <c r="F17" s="32"/>
      <c r="G17" s="33"/>
      <c r="H17" s="34"/>
      <c r="I17" s="32"/>
      <c r="J17" s="28" t="str">
        <f aca="true">IF(B17="","",IF(I17="","확인 필요",IF(TODAY()-I17&gt;90,"다시 확인",IF(AND(F17&lt;&gt;"",F17&lt;TODAY()),"마감 지남",IF(AND(F17&lt;&gt;"",F17-TODAY()&lt;=14),"임박 D-"&amp;(F17-TODAY()),"확인됨")))))</f>
        <v>확인 필요</v>
      </c>
      <c r="K17" s="36" t="s">
        <v>175</v>
      </c>
    </row>
    <row r="18" customFormat="false" ht="15" hidden="false" customHeight="false" outlineLevel="0" collapsed="false">
      <c r="A18" s="15"/>
      <c r="B18" s="27"/>
      <c r="C18" s="27"/>
      <c r="D18" s="27"/>
      <c r="E18" s="32"/>
      <c r="F18" s="32"/>
      <c r="G18" s="33"/>
      <c r="H18" s="34"/>
      <c r="I18" s="32"/>
      <c r="J18" s="28" t="str">
        <f aca="true">IF(B18="","",IF(I18="","확인 필요",IF(TODAY()-I18&gt;90,"다시 확인",IF(AND(F18&lt;&gt;"",F18&lt;TODAY()),"마감 지남",IF(AND(F18&lt;&gt;"",F18-TODAY()&lt;=14),"임박 D-"&amp;(F18-TODAY()),"확인됨")))))</f>
        <v/>
      </c>
      <c r="K18" s="35"/>
    </row>
    <row r="19" customFormat="false" ht="15" hidden="false" customHeight="false" outlineLevel="0" collapsed="false">
      <c r="A19" s="15"/>
      <c r="B19" s="27"/>
      <c r="C19" s="27"/>
      <c r="D19" s="27"/>
      <c r="E19" s="32"/>
      <c r="F19" s="32"/>
      <c r="G19" s="33"/>
      <c r="H19" s="34"/>
      <c r="I19" s="32"/>
      <c r="J19" s="28" t="str">
        <f aca="true">IF(B19="","",IF(I19="","확인 필요",IF(TODAY()-I19&gt;90,"다시 확인",IF(AND(F19&lt;&gt;"",F19&lt;TODAY()),"마감 지남",IF(AND(F19&lt;&gt;"",F19-TODAY()&lt;=14),"임박 D-"&amp;(F19-TODAY()),"확인됨")))))</f>
        <v/>
      </c>
      <c r="K19" s="35"/>
    </row>
    <row r="20" customFormat="false" ht="15" hidden="false" customHeight="false" outlineLevel="0" collapsed="false">
      <c r="A20" s="15"/>
      <c r="B20" s="27"/>
      <c r="C20" s="27"/>
      <c r="D20" s="27"/>
      <c r="E20" s="32"/>
      <c r="F20" s="32"/>
      <c r="G20" s="33"/>
      <c r="H20" s="34"/>
      <c r="I20" s="32"/>
      <c r="J20" s="28" t="str">
        <f aca="true">IF(B20="","",IF(I20="","확인 필요",IF(TODAY()-I20&gt;90,"다시 확인",IF(AND(F20&lt;&gt;"",F20&lt;TODAY()),"마감 지남",IF(AND(F20&lt;&gt;"",F20-TODAY()&lt;=14),"임박 D-"&amp;(F20-TODAY()),"확인됨")))))</f>
        <v/>
      </c>
      <c r="K20" s="35"/>
    </row>
    <row r="21" customFormat="false" ht="15" hidden="false" customHeight="false" outlineLevel="0" collapsed="false">
      <c r="A21" s="15"/>
      <c r="B21" s="27"/>
      <c r="C21" s="27"/>
      <c r="D21" s="27"/>
      <c r="E21" s="32"/>
      <c r="F21" s="32"/>
      <c r="G21" s="33"/>
      <c r="H21" s="34"/>
      <c r="I21" s="32"/>
      <c r="J21" s="28" t="str">
        <f aca="true">IF(B21="","",IF(I21="","확인 필요",IF(TODAY()-I21&gt;90,"다시 확인",IF(AND(F21&lt;&gt;"",F21&lt;TODAY()),"마감 지남",IF(AND(F21&lt;&gt;"",F21-TODAY()&lt;=14),"임박 D-"&amp;(F21-TODAY()),"확인됨")))))</f>
        <v/>
      </c>
      <c r="K21" s="35"/>
    </row>
    <row r="22" customFormat="false" ht="15" hidden="false" customHeight="false" outlineLevel="0" collapsed="false">
      <c r="A22" s="15"/>
      <c r="B22" s="27"/>
      <c r="C22" s="27"/>
      <c r="D22" s="27"/>
      <c r="E22" s="32"/>
      <c r="F22" s="32"/>
      <c r="G22" s="33"/>
      <c r="H22" s="34"/>
      <c r="I22" s="32"/>
      <c r="J22" s="28" t="str">
        <f aca="true">IF(B22="","",IF(I22="","확인 필요",IF(TODAY()-I22&gt;90,"다시 확인",IF(AND(F22&lt;&gt;"",F22&lt;TODAY()),"마감 지남",IF(AND(F22&lt;&gt;"",F22-TODAY()&lt;=14),"임박 D-"&amp;(F22-TODAY()),"확인됨")))))</f>
        <v/>
      </c>
      <c r="K22" s="35"/>
    </row>
    <row r="24" customFormat="false" ht="15" hidden="false" customHeight="false" outlineLevel="0" collapsed="false">
      <c r="B24" s="6" t="s">
        <v>176</v>
      </c>
      <c r="E24" s="25" t="n">
        <f aca="false">COUNTIF(J5:J22,"다시 확인")</f>
        <v>0</v>
      </c>
    </row>
    <row r="25" customFormat="false" ht="15" hidden="false" customHeight="false" outlineLevel="0" collapsed="false">
      <c r="B25" s="6" t="s">
        <v>177</v>
      </c>
      <c r="E25" s="25" t="n">
        <f aca="false">COUNTIF(J5:J22,"확인 필요")</f>
        <v>13</v>
      </c>
    </row>
    <row r="26" customFormat="false" ht="15" hidden="false" customHeight="false" outlineLevel="0" collapsed="false">
      <c r="B26" s="6" t="s">
        <v>178</v>
      </c>
      <c r="E26" s="25" t="n">
        <f aca="false">COUNTIF(J5:J22,"임박*")</f>
        <v>0</v>
      </c>
    </row>
    <row r="28" customFormat="false" ht="15" hidden="false" customHeight="false" outlineLevel="0" collapsed="false">
      <c r="B28" s="9" t="s">
        <v>179</v>
      </c>
    </row>
    <row r="29" customFormat="false" ht="15" hidden="false" customHeight="false" outlineLevel="0" collapsed="false">
      <c r="B29" s="9" t="s">
        <v>180</v>
      </c>
    </row>
    <row r="30" customFormat="false" ht="15" hidden="false" customHeight="false" outlineLevel="0" collapsed="false">
      <c r="B30" s="9" t="s">
        <v>181</v>
      </c>
    </row>
    <row r="33" customFormat="false" ht="15" hidden="false" customHeight="false" outlineLevel="0" collapsed="false">
      <c r="B33" s="9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2"/>
    <col collapsed="false" customWidth="true" hidden="false" outlineLevel="0" max="3" min="3" style="0" width="12"/>
    <col collapsed="false" customWidth="true" hidden="false" outlineLevel="0" max="4" min="4" style="0" width="18"/>
    <col collapsed="false" customWidth="true" hidden="false" outlineLevel="0" max="6" min="5" style="0" width="14"/>
    <col collapsed="false" customWidth="true" hidden="false" outlineLevel="0" max="7" min="7" style="0" width="12"/>
    <col collapsed="false" customWidth="true" hidden="false" outlineLevel="0" max="8" min="8" style="0" width="44"/>
  </cols>
  <sheetData>
    <row r="1" customFormat="false" ht="19.7" hidden="false" customHeight="false" outlineLevel="0" collapsed="false">
      <c r="A1" s="1" t="s">
        <v>182</v>
      </c>
    </row>
    <row r="2" customFormat="false" ht="15" hidden="false" customHeight="false" outlineLevel="0" collapsed="false">
      <c r="A2" s="9" t="s">
        <v>183</v>
      </c>
    </row>
    <row r="4" customFormat="false" ht="15" hidden="false" customHeight="false" outlineLevel="0" collapsed="false">
      <c r="A4" s="14"/>
      <c r="B4" s="14" t="s">
        <v>184</v>
      </c>
      <c r="C4" s="14" t="s">
        <v>185</v>
      </c>
      <c r="D4" s="14" t="s">
        <v>186</v>
      </c>
      <c r="E4" s="14" t="s">
        <v>187</v>
      </c>
      <c r="F4" s="14" t="s">
        <v>188</v>
      </c>
      <c r="G4" s="14" t="s">
        <v>189</v>
      </c>
      <c r="H4" s="14" t="s">
        <v>190</v>
      </c>
    </row>
    <row r="5" customFormat="false" ht="15" hidden="false" customHeight="false" outlineLevel="0" collapsed="false">
      <c r="A5" s="15"/>
      <c r="B5" s="37" t="s">
        <v>191</v>
      </c>
      <c r="C5" s="38" t="n">
        <v>2025</v>
      </c>
      <c r="D5" s="39" t="n">
        <v>30000000</v>
      </c>
      <c r="E5" s="19"/>
      <c r="F5" s="19"/>
      <c r="G5" s="28" t="str">
        <f aca="true">IF(B5="","",IF(F5="","-",IF(F5&gt;=TODAY(),"진행 중","종료")))</f>
        <v>-</v>
      </c>
      <c r="H5" s="40" t="s">
        <v>192</v>
      </c>
    </row>
    <row r="6" customFormat="false" ht="15" hidden="false" customHeight="false" outlineLevel="0" collapsed="false">
      <c r="A6" s="15"/>
      <c r="B6" s="27"/>
      <c r="C6" s="23"/>
      <c r="D6" s="22"/>
      <c r="E6" s="19"/>
      <c r="F6" s="19"/>
      <c r="G6" s="28" t="str">
        <f aca="true">IF(B6="","",IF(F6="","-",IF(F6&gt;=TODAY(),"진행 중","종료")))</f>
        <v/>
      </c>
      <c r="H6" s="41"/>
    </row>
    <row r="7" customFormat="false" ht="15" hidden="false" customHeight="false" outlineLevel="0" collapsed="false">
      <c r="A7" s="15"/>
      <c r="B7" s="27"/>
      <c r="C7" s="23"/>
      <c r="D7" s="22"/>
      <c r="E7" s="19"/>
      <c r="F7" s="19"/>
      <c r="G7" s="28" t="str">
        <f aca="true">IF(B7="","",IF(F7="","-",IF(F7&gt;=TODAY(),"진행 중","종료")))</f>
        <v/>
      </c>
      <c r="H7" s="41"/>
    </row>
    <row r="8" customFormat="false" ht="15" hidden="false" customHeight="false" outlineLevel="0" collapsed="false">
      <c r="A8" s="15"/>
      <c r="B8" s="27"/>
      <c r="C8" s="23"/>
      <c r="D8" s="22"/>
      <c r="E8" s="19"/>
      <c r="F8" s="19"/>
      <c r="G8" s="28" t="str">
        <f aca="true">IF(B8="","",IF(F8="","-",IF(F8&gt;=TODAY(),"진행 중","종료")))</f>
        <v/>
      </c>
      <c r="H8" s="41"/>
    </row>
    <row r="9" customFormat="false" ht="15" hidden="false" customHeight="false" outlineLevel="0" collapsed="false">
      <c r="A9" s="15"/>
      <c r="B9" s="27"/>
      <c r="C9" s="23"/>
      <c r="D9" s="22"/>
      <c r="E9" s="19"/>
      <c r="F9" s="19"/>
      <c r="G9" s="28" t="str">
        <f aca="true">IF(B9="","",IF(F9="","-",IF(F9&gt;=TODAY(),"진행 중","종료")))</f>
        <v/>
      </c>
      <c r="H9" s="41"/>
    </row>
    <row r="10" customFormat="false" ht="15" hidden="false" customHeight="false" outlineLevel="0" collapsed="false">
      <c r="A10" s="15"/>
      <c r="B10" s="27"/>
      <c r="C10" s="23"/>
      <c r="D10" s="22"/>
      <c r="E10" s="19"/>
      <c r="F10" s="19"/>
      <c r="G10" s="28" t="str">
        <f aca="true">IF(B10="","",IF(F10="","-",IF(F10&gt;=TODAY(),"진행 중","종료")))</f>
        <v/>
      </c>
      <c r="H10" s="41"/>
    </row>
    <row r="11" customFormat="false" ht="15" hidden="false" customHeight="false" outlineLevel="0" collapsed="false">
      <c r="A11" s="15"/>
      <c r="B11" s="27"/>
      <c r="C11" s="23"/>
      <c r="D11" s="22"/>
      <c r="E11" s="19"/>
      <c r="F11" s="19"/>
      <c r="G11" s="28" t="str">
        <f aca="true">IF(B11="","",IF(F11="","-",IF(F11&gt;=TODAY(),"진행 중","종료")))</f>
        <v/>
      </c>
      <c r="H11" s="41"/>
    </row>
    <row r="12" customFormat="false" ht="15" hidden="false" customHeight="false" outlineLevel="0" collapsed="false">
      <c r="A12" s="15"/>
      <c r="B12" s="27"/>
      <c r="C12" s="23"/>
      <c r="D12" s="22"/>
      <c r="E12" s="19"/>
      <c r="F12" s="19"/>
      <c r="G12" s="28" t="str">
        <f aca="true">IF(B12="","",IF(F12="","-",IF(F12&gt;=TODAY(),"진행 중","종료")))</f>
        <v/>
      </c>
      <c r="H12" s="41"/>
    </row>
    <row r="13" customFormat="false" ht="15" hidden="false" customHeight="false" outlineLevel="0" collapsed="false">
      <c r="A13" s="15"/>
      <c r="B13" s="27"/>
      <c r="C13" s="23"/>
      <c r="D13" s="22"/>
      <c r="E13" s="19"/>
      <c r="F13" s="19"/>
      <c r="G13" s="28" t="str">
        <f aca="true">IF(B13="","",IF(F13="","-",IF(F13&gt;=TODAY(),"진행 중","종료")))</f>
        <v/>
      </c>
      <c r="H13" s="41"/>
    </row>
    <row r="14" customFormat="false" ht="15" hidden="false" customHeight="false" outlineLevel="0" collapsed="false">
      <c r="A14" s="15"/>
      <c r="B14" s="27"/>
      <c r="C14" s="23"/>
      <c r="D14" s="22"/>
      <c r="E14" s="19"/>
      <c r="F14" s="19"/>
      <c r="G14" s="28" t="str">
        <f aca="true">IF(B14="","",IF(F14="","-",IF(F14&gt;=TODAY(),"진행 중","종료")))</f>
        <v/>
      </c>
      <c r="H14" s="41"/>
    </row>
    <row r="15" customFormat="false" ht="15" hidden="false" customHeight="false" outlineLevel="0" collapsed="false">
      <c r="A15" s="15"/>
      <c r="B15" s="27"/>
      <c r="C15" s="23"/>
      <c r="D15" s="22"/>
      <c r="E15" s="19"/>
      <c r="F15" s="19"/>
      <c r="G15" s="28" t="str">
        <f aca="true">IF(B15="","",IF(F15="","-",IF(F15&gt;=TODAY(),"진행 중","종료")))</f>
        <v/>
      </c>
      <c r="H15" s="41"/>
    </row>
    <row r="16" customFormat="false" ht="15" hidden="false" customHeight="false" outlineLevel="0" collapsed="false">
      <c r="A16" s="15"/>
      <c r="B16" s="27"/>
      <c r="C16" s="23"/>
      <c r="D16" s="22"/>
      <c r="E16" s="19"/>
      <c r="F16" s="19"/>
      <c r="G16" s="28" t="str">
        <f aca="true">IF(B16="","",IF(F16="","-",IF(F16&gt;=TODAY(),"진행 중","종료")))</f>
        <v/>
      </c>
      <c r="H16" s="41"/>
    </row>
    <row r="17" customFormat="false" ht="15" hidden="false" customHeight="false" outlineLevel="0" collapsed="false">
      <c r="A17" s="15"/>
      <c r="B17" s="27"/>
      <c r="C17" s="23"/>
      <c r="D17" s="22"/>
      <c r="E17" s="19"/>
      <c r="F17" s="19"/>
      <c r="G17" s="28" t="str">
        <f aca="true">IF(B17="","",IF(F17="","-",IF(F17&gt;=TODAY(),"진행 중","종료")))</f>
        <v/>
      </c>
      <c r="H17" s="41"/>
    </row>
    <row r="18" customFormat="false" ht="15" hidden="false" customHeight="false" outlineLevel="0" collapsed="false">
      <c r="A18" s="15"/>
      <c r="B18" s="27"/>
      <c r="C18" s="23"/>
      <c r="D18" s="22"/>
      <c r="E18" s="19"/>
      <c r="F18" s="19"/>
      <c r="G18" s="28" t="str">
        <f aca="true">IF(B18="","",IF(F18="","-",IF(F18&gt;=TODAY(),"진행 중","종료")))</f>
        <v/>
      </c>
      <c r="H18" s="41"/>
    </row>
    <row r="19" customFormat="false" ht="15" hidden="false" customHeight="false" outlineLevel="0" collapsed="false">
      <c r="A19" s="15"/>
      <c r="B19" s="27"/>
      <c r="C19" s="23"/>
      <c r="D19" s="22"/>
      <c r="E19" s="19"/>
      <c r="F19" s="19"/>
      <c r="G19" s="28" t="str">
        <f aca="true">IF(B19="","",IF(F19="","-",IF(F19&gt;=TODAY(),"진행 중","종료")))</f>
        <v/>
      </c>
      <c r="H19" s="41"/>
    </row>
    <row r="21" customFormat="false" ht="15" hidden="false" customHeight="false" outlineLevel="0" collapsed="false">
      <c r="B21" s="6" t="s">
        <v>193</v>
      </c>
      <c r="E21" s="5" t="n">
        <f aca="false">COUNTA(B5:B19)</f>
        <v>1</v>
      </c>
    </row>
    <row r="22" customFormat="false" ht="15" hidden="false" customHeight="false" outlineLevel="0" collapsed="false">
      <c r="B22" s="6" t="s">
        <v>194</v>
      </c>
      <c r="E22" s="5" t="n">
        <f aca="false">COUNTIF(G5:G19,"진행 중")</f>
        <v>0</v>
      </c>
    </row>
    <row r="23" customFormat="false" ht="15" hidden="false" customHeight="false" outlineLevel="0" collapsed="false">
      <c r="B23" s="6" t="s">
        <v>195</v>
      </c>
      <c r="E23" s="42" t="n">
        <f aca="false">'우리 회사'!$C$16</f>
        <v>1</v>
      </c>
    </row>
    <row r="24" customFormat="false" ht="15" hidden="false" customHeight="false" outlineLevel="0" collapsed="false">
      <c r="B24" s="6" t="s">
        <v>196</v>
      </c>
      <c r="E24" s="43" t="str">
        <f aca="false">IF(E21=E23,"맞습니다","「우리 회사」 탭의 총 수혜 횟수와 다릅니다. 어느 쪽이 맞는지 확인하십시오.")</f>
        <v>맞습니다</v>
      </c>
      <c r="F24" s="43"/>
      <c r="G24" s="43"/>
      <c r="H24" s="43"/>
    </row>
    <row r="26" customFormat="false" ht="15" hidden="false" customHeight="false" outlineLevel="0" collapsed="false">
      <c r="B26" s="7" t="s">
        <v>197</v>
      </c>
    </row>
    <row r="27" customFormat="false" ht="27.75" hidden="false" customHeight="true" outlineLevel="0" collapsed="false">
      <c r="C27" s="30" t="s">
        <v>198</v>
      </c>
      <c r="D27" s="30"/>
      <c r="E27" s="30"/>
      <c r="F27" s="30"/>
      <c r="G27" s="30"/>
      <c r="H27" s="30"/>
    </row>
    <row r="28" customFormat="false" ht="27.75" hidden="false" customHeight="true" outlineLevel="0" collapsed="false">
      <c r="C28" s="30" t="s">
        <v>199</v>
      </c>
      <c r="D28" s="30"/>
      <c r="E28" s="30"/>
      <c r="F28" s="30"/>
      <c r="G28" s="30"/>
      <c r="H28" s="30"/>
    </row>
    <row r="29" customFormat="false" ht="27.75" hidden="false" customHeight="true" outlineLevel="0" collapsed="false">
      <c r="C29" s="30" t="s">
        <v>200</v>
      </c>
      <c r="D29" s="30"/>
      <c r="E29" s="30"/>
      <c r="F29" s="30"/>
      <c r="G29" s="30"/>
      <c r="H29" s="30"/>
    </row>
    <row r="30" customFormat="false" ht="27.75" hidden="false" customHeight="true" outlineLevel="0" collapsed="false">
      <c r="C30" s="30" t="s">
        <v>201</v>
      </c>
      <c r="D30" s="30"/>
      <c r="E30" s="30"/>
      <c r="F30" s="30"/>
      <c r="G30" s="30"/>
      <c r="H30" s="30"/>
    </row>
    <row r="31" customFormat="false" ht="27.75" hidden="false" customHeight="true" outlineLevel="0" collapsed="false">
      <c r="C31" s="30" t="s">
        <v>202</v>
      </c>
      <c r="D31" s="30"/>
      <c r="E31" s="30"/>
      <c r="F31" s="30"/>
      <c r="G31" s="30"/>
      <c r="H31" s="30"/>
    </row>
    <row r="34" customFormat="false" ht="15" hidden="false" customHeight="false" outlineLevel="0" collapsed="false">
      <c r="B34" s="9" t="s">
        <v>36</v>
      </c>
    </row>
  </sheetData>
  <mergeCells count="6">
    <mergeCell ref="E24:H24"/>
    <mergeCell ref="C27:H27"/>
    <mergeCell ref="C28:H28"/>
    <mergeCell ref="C29:H29"/>
    <mergeCell ref="C30:H30"/>
    <mergeCell ref="C31:H3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5"/>
    <col collapsed="false" customWidth="true" hidden="false" outlineLevel="0" max="3" min="3" style="0" width="30"/>
    <col collapsed="false" customWidth="true" hidden="false" outlineLevel="0" max="4" min="4" style="0" width="12"/>
    <col collapsed="false" customWidth="true" hidden="false" outlineLevel="0" max="5" min="5" style="0" width="26"/>
    <col collapsed="false" customWidth="true" hidden="false" outlineLevel="0" max="6" min="6" style="0" width="22"/>
    <col collapsed="false" customWidth="true" hidden="false" outlineLevel="0" max="7" min="7" style="0" width="54"/>
  </cols>
  <sheetData>
    <row r="1" customFormat="false" ht="19.7" hidden="false" customHeight="false" outlineLevel="0" collapsed="false">
      <c r="A1" s="1" t="s">
        <v>203</v>
      </c>
    </row>
    <row r="2" customFormat="false" ht="15" hidden="false" customHeight="false" outlineLevel="0" collapsed="false">
      <c r="A2" s="9" t="s">
        <v>204</v>
      </c>
    </row>
    <row r="4" customFormat="false" ht="15" hidden="false" customHeight="false" outlineLevel="0" collapsed="false">
      <c r="A4" s="14"/>
      <c r="B4" s="14" t="s">
        <v>205</v>
      </c>
      <c r="C4" s="14" t="s">
        <v>206</v>
      </c>
      <c r="D4" s="14" t="s">
        <v>207</v>
      </c>
      <c r="E4" s="14" t="s">
        <v>208</v>
      </c>
      <c r="F4" s="14" t="s">
        <v>209</v>
      </c>
      <c r="G4" s="14" t="s">
        <v>210</v>
      </c>
    </row>
    <row r="5" customFormat="false" ht="15" hidden="false" customHeight="false" outlineLevel="0" collapsed="false">
      <c r="A5" s="15"/>
      <c r="B5" s="28" t="n">
        <v>1</v>
      </c>
      <c r="C5" s="44" t="s">
        <v>211</v>
      </c>
      <c r="D5" s="24" t="s">
        <v>212</v>
      </c>
      <c r="E5" s="16" t="s">
        <v>213</v>
      </c>
      <c r="F5" s="36" t="s">
        <v>214</v>
      </c>
      <c r="G5" s="36" t="s">
        <v>215</v>
      </c>
    </row>
    <row r="6" customFormat="false" ht="15" hidden="false" customHeight="false" outlineLevel="0" collapsed="false">
      <c r="A6" s="15"/>
      <c r="B6" s="28" t="n">
        <v>2</v>
      </c>
      <c r="C6" s="44" t="s">
        <v>216</v>
      </c>
      <c r="D6" s="24" t="s">
        <v>212</v>
      </c>
      <c r="E6" s="16" t="s">
        <v>217</v>
      </c>
      <c r="F6" s="36" t="s">
        <v>214</v>
      </c>
      <c r="G6" s="36" t="s">
        <v>218</v>
      </c>
    </row>
    <row r="7" customFormat="false" ht="15" hidden="false" customHeight="false" outlineLevel="0" collapsed="false">
      <c r="A7" s="15"/>
      <c r="B7" s="28" t="n">
        <v>3</v>
      </c>
      <c r="C7" s="44" t="s">
        <v>219</v>
      </c>
      <c r="D7" s="24" t="s">
        <v>212</v>
      </c>
      <c r="E7" s="16" t="s">
        <v>220</v>
      </c>
      <c r="F7" s="36" t="s">
        <v>155</v>
      </c>
      <c r="G7" s="36" t="s">
        <v>221</v>
      </c>
    </row>
    <row r="8" customFormat="false" ht="15" hidden="false" customHeight="false" outlineLevel="0" collapsed="false">
      <c r="A8" s="15"/>
      <c r="B8" s="28" t="n">
        <v>4</v>
      </c>
      <c r="C8" s="44" t="s">
        <v>222</v>
      </c>
      <c r="D8" s="24" t="s">
        <v>212</v>
      </c>
      <c r="E8" s="16" t="s">
        <v>223</v>
      </c>
      <c r="F8" s="36" t="s">
        <v>224</v>
      </c>
      <c r="G8" s="36" t="s">
        <v>225</v>
      </c>
    </row>
    <row r="9" customFormat="false" ht="15" hidden="false" customHeight="false" outlineLevel="0" collapsed="false">
      <c r="A9" s="15"/>
      <c r="B9" s="28" t="n">
        <v>5</v>
      </c>
      <c r="C9" s="44" t="s">
        <v>226</v>
      </c>
      <c r="D9" s="24" t="s">
        <v>212</v>
      </c>
      <c r="E9" s="16" t="s">
        <v>227</v>
      </c>
      <c r="F9" s="36" t="s">
        <v>224</v>
      </c>
      <c r="G9" s="35"/>
    </row>
    <row r="10" customFormat="false" ht="15" hidden="false" customHeight="false" outlineLevel="0" collapsed="false">
      <c r="A10" s="15"/>
      <c r="B10" s="28" t="n">
        <v>6</v>
      </c>
      <c r="C10" s="45" t="s">
        <v>228</v>
      </c>
      <c r="D10" s="24" t="s">
        <v>212</v>
      </c>
      <c r="E10" s="46" t="s">
        <v>229</v>
      </c>
      <c r="F10" s="36" t="s">
        <v>224</v>
      </c>
      <c r="G10" s="35"/>
    </row>
    <row r="11" customFormat="false" ht="15" hidden="false" customHeight="false" outlineLevel="0" collapsed="false">
      <c r="A11" s="15"/>
      <c r="B11" s="28" t="n">
        <v>7</v>
      </c>
      <c r="C11" s="45" t="s">
        <v>230</v>
      </c>
      <c r="D11" s="24" t="s">
        <v>212</v>
      </c>
      <c r="E11" s="46" t="s">
        <v>229</v>
      </c>
      <c r="F11" s="36" t="s">
        <v>224</v>
      </c>
      <c r="G11" s="36" t="s">
        <v>231</v>
      </c>
    </row>
    <row r="12" customFormat="false" ht="15" hidden="false" customHeight="false" outlineLevel="0" collapsed="false">
      <c r="A12" s="15"/>
      <c r="B12" s="28" t="n">
        <v>8</v>
      </c>
      <c r="C12" s="44" t="s">
        <v>232</v>
      </c>
      <c r="D12" s="24" t="s">
        <v>212</v>
      </c>
      <c r="E12" s="16" t="s">
        <v>233</v>
      </c>
      <c r="F12" s="36" t="s">
        <v>234</v>
      </c>
      <c r="G12" s="36" t="s">
        <v>235</v>
      </c>
    </row>
    <row r="13" customFormat="false" ht="15" hidden="false" customHeight="false" outlineLevel="0" collapsed="false">
      <c r="A13" s="15"/>
      <c r="B13" s="28" t="n">
        <v>9</v>
      </c>
      <c r="C13" s="44" t="s">
        <v>236</v>
      </c>
      <c r="D13" s="24" t="s">
        <v>237</v>
      </c>
      <c r="E13" s="16" t="s">
        <v>223</v>
      </c>
      <c r="F13" s="36" t="s">
        <v>234</v>
      </c>
      <c r="G13" s="36" t="s">
        <v>238</v>
      </c>
    </row>
    <row r="14" customFormat="false" ht="15" hidden="false" customHeight="false" outlineLevel="0" collapsed="false">
      <c r="A14" s="15"/>
      <c r="B14" s="28" t="n">
        <v>10</v>
      </c>
      <c r="C14" s="44" t="s">
        <v>239</v>
      </c>
      <c r="D14" s="24" t="s">
        <v>237</v>
      </c>
      <c r="E14" s="16" t="s">
        <v>223</v>
      </c>
      <c r="F14" s="36" t="s">
        <v>224</v>
      </c>
      <c r="G14" s="36" t="s">
        <v>240</v>
      </c>
    </row>
    <row r="15" customFormat="false" ht="15" hidden="false" customHeight="false" outlineLevel="0" collapsed="false">
      <c r="A15" s="15"/>
      <c r="B15" s="28" t="n">
        <v>11</v>
      </c>
      <c r="C15" s="44" t="s">
        <v>241</v>
      </c>
      <c r="D15" s="24" t="s">
        <v>212</v>
      </c>
      <c r="E15" s="16" t="s">
        <v>242</v>
      </c>
      <c r="F15" s="36" t="s">
        <v>243</v>
      </c>
      <c r="G15" s="36" t="s">
        <v>244</v>
      </c>
    </row>
    <row r="16" customFormat="false" ht="15" hidden="false" customHeight="false" outlineLevel="0" collapsed="false">
      <c r="A16" s="15"/>
      <c r="B16" s="28" t="n">
        <v>12</v>
      </c>
      <c r="C16" s="44" t="s">
        <v>245</v>
      </c>
      <c r="D16" s="24" t="s">
        <v>237</v>
      </c>
      <c r="E16" s="16" t="s">
        <v>246</v>
      </c>
      <c r="F16" s="36" t="s">
        <v>234</v>
      </c>
      <c r="G16" s="35"/>
    </row>
    <row r="17" customFormat="false" ht="15" hidden="false" customHeight="false" outlineLevel="0" collapsed="false">
      <c r="A17" s="15"/>
      <c r="B17" s="28" t="n">
        <v>13</v>
      </c>
      <c r="C17" s="44" t="s">
        <v>247</v>
      </c>
      <c r="D17" s="24" t="s">
        <v>237</v>
      </c>
      <c r="E17" s="16" t="s">
        <v>248</v>
      </c>
      <c r="F17" s="35" t="s">
        <v>249</v>
      </c>
      <c r="G17" s="36" t="s">
        <v>250</v>
      </c>
    </row>
    <row r="18" customFormat="false" ht="15" hidden="false" customHeight="false" outlineLevel="0" collapsed="false">
      <c r="A18" s="15"/>
      <c r="B18" s="28" t="n">
        <v>14</v>
      </c>
      <c r="C18" s="44" t="s">
        <v>251</v>
      </c>
      <c r="D18" s="24" t="s">
        <v>237</v>
      </c>
      <c r="E18" s="16" t="s">
        <v>252</v>
      </c>
      <c r="F18" s="36" t="s">
        <v>253</v>
      </c>
      <c r="G18" s="36" t="s">
        <v>250</v>
      </c>
    </row>
    <row r="19" customFormat="false" ht="15" hidden="false" customHeight="false" outlineLevel="0" collapsed="false">
      <c r="A19" s="15"/>
      <c r="B19" s="28" t="n">
        <v>15</v>
      </c>
      <c r="C19" s="44" t="s">
        <v>254</v>
      </c>
      <c r="D19" s="24" t="s">
        <v>237</v>
      </c>
      <c r="E19" s="16" t="s">
        <v>255</v>
      </c>
      <c r="F19" s="36" t="s">
        <v>155</v>
      </c>
      <c r="G19" s="36" t="s">
        <v>256</v>
      </c>
    </row>
    <row r="20" customFormat="false" ht="15" hidden="false" customHeight="false" outlineLevel="0" collapsed="false">
      <c r="A20" s="15"/>
      <c r="B20" s="28" t="n">
        <v>16</v>
      </c>
      <c r="C20" s="44" t="s">
        <v>257</v>
      </c>
      <c r="D20" s="24" t="s">
        <v>237</v>
      </c>
      <c r="E20" s="16" t="s">
        <v>258</v>
      </c>
      <c r="F20" s="36" t="s">
        <v>224</v>
      </c>
      <c r="G20" s="36" t="s">
        <v>259</v>
      </c>
    </row>
    <row r="21" customFormat="false" ht="15" hidden="false" customHeight="false" outlineLevel="0" collapsed="false">
      <c r="A21" s="15"/>
      <c r="B21" s="28" t="n">
        <v>17</v>
      </c>
      <c r="C21" s="44" t="s">
        <v>260</v>
      </c>
      <c r="D21" s="24" t="s">
        <v>237</v>
      </c>
      <c r="E21" s="16" t="s">
        <v>261</v>
      </c>
      <c r="F21" s="36" t="s">
        <v>155</v>
      </c>
      <c r="G21" s="36" t="s">
        <v>262</v>
      </c>
    </row>
    <row r="22" customFormat="false" ht="15" hidden="false" customHeight="false" outlineLevel="0" collapsed="false">
      <c r="A22" s="15"/>
      <c r="B22" s="28" t="n">
        <v>18</v>
      </c>
      <c r="C22" s="44" t="s">
        <v>263</v>
      </c>
      <c r="D22" s="24" t="s">
        <v>212</v>
      </c>
      <c r="E22" s="16" t="s">
        <v>264</v>
      </c>
      <c r="F22" s="36" t="s">
        <v>265</v>
      </c>
      <c r="G22" s="36" t="s">
        <v>266</v>
      </c>
    </row>
    <row r="23" customFormat="false" ht="15" hidden="false" customHeight="false" outlineLevel="0" collapsed="false">
      <c r="A23" s="15"/>
      <c r="B23" s="28" t="n">
        <v>19</v>
      </c>
      <c r="C23" s="44" t="s">
        <v>267</v>
      </c>
      <c r="D23" s="24" t="s">
        <v>212</v>
      </c>
      <c r="E23" s="16" t="s">
        <v>268</v>
      </c>
      <c r="F23" s="36" t="s">
        <v>265</v>
      </c>
      <c r="G23" s="36" t="s">
        <v>269</v>
      </c>
    </row>
    <row r="24" customFormat="false" ht="15" hidden="false" customHeight="false" outlineLevel="0" collapsed="false">
      <c r="A24" s="15"/>
      <c r="B24" s="28" t="n">
        <v>20</v>
      </c>
      <c r="C24" s="44" t="s">
        <v>270</v>
      </c>
      <c r="D24" s="24" t="s">
        <v>212</v>
      </c>
      <c r="E24" s="16" t="s">
        <v>271</v>
      </c>
      <c r="F24" s="36" t="s">
        <v>265</v>
      </c>
      <c r="G24" s="36" t="s">
        <v>272</v>
      </c>
    </row>
    <row r="26" customFormat="false" ht="15" hidden="false" customHeight="false" outlineLevel="0" collapsed="false">
      <c r="C26" s="6" t="s">
        <v>273</v>
      </c>
      <c r="D26" s="25" t="str">
        <f aca="false">COUNTIF(D5:D24,"있음")&amp;" / "&amp;(20-COUNTIF(D5:D24,"해당없음"))</f>
        <v>0 / 12</v>
      </c>
    </row>
    <row r="27" customFormat="false" ht="15" hidden="false" customHeight="false" outlineLevel="0" collapsed="false">
      <c r="C27" s="6" t="s">
        <v>274</v>
      </c>
      <c r="D27" s="25" t="n">
        <f aca="false">COUNTIF(D5:D24,"발급 중")</f>
        <v>0</v>
      </c>
    </row>
    <row r="28" customFormat="false" ht="15" hidden="false" customHeight="false" outlineLevel="0" collapsed="false">
      <c r="C28" s="6" t="s">
        <v>275</v>
      </c>
      <c r="D28" s="25" t="n">
        <f aca="false">COUNTIF(D5:D24,"없음")</f>
        <v>12</v>
      </c>
    </row>
    <row r="29" customFormat="false" ht="15" hidden="false" customHeight="false" outlineLevel="0" collapsed="false">
      <c r="C29" s="6" t="s">
        <v>276</v>
      </c>
      <c r="E29" s="47" t="str">
        <f aca="false">IF(COUNTIF(D5:D24,"없음")=0,"제출 준비가 됐습니다.",IF(COUNTIF(D5:D24,"없음")&lt;=3,"세 건 이하 남았습니다. 대부분 온라인 즉시 발급입니다.","아직 많이 남았습니다. 중소기업확인서처럼 며칠 걸리는 것부터 먼저 신청하십시오."))</f>
        <v>아직 많이 남았습니다. 중소기업확인서처럼 며칠 걸리는 것부터 먼저 신청하십시오.</v>
      </c>
      <c r="F29" s="47"/>
      <c r="G29" s="47"/>
    </row>
    <row r="31" customFormat="false" ht="15" hidden="false" customHeight="false" outlineLevel="0" collapsed="false">
      <c r="C31" s="9" t="s">
        <v>277</v>
      </c>
    </row>
    <row r="32" customFormat="false" ht="15" hidden="false" customHeight="false" outlineLevel="0" collapsed="false">
      <c r="C32" s="9" t="s">
        <v>278</v>
      </c>
    </row>
    <row r="35" customFormat="false" ht="15" hidden="false" customHeight="false" outlineLevel="0" collapsed="false">
      <c r="C35" s="9" t="s">
        <v>36</v>
      </c>
    </row>
  </sheetData>
  <mergeCells count="1">
    <mergeCell ref="E29:G29"/>
  </mergeCells>
  <dataValidations count="1">
    <dataValidation allowBlank="true" errorStyle="stop" operator="between" showDropDown="false" showErrorMessage="false" showInputMessage="false" sqref="D5:D24" type="list">
      <formula1>"있음,발급 중,없음,해당없음"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2026-09-03T21:50:27Z</dcterms:created>
  <dc:creator>openpyxl</dc:creator>
  <dc:description/>
  <dc:language>en-US</dc:language>
  <cp:lastModifiedBy/>
  <dcterms:modified xsi:type="dcterms:W3CDTF">2026-09-03T21:50:27Z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